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08BCC5EE-541E-3B43-9A90-D66D96818CC0}" xr6:coauthVersionLast="45" xr6:coauthVersionMax="45" xr10:uidLastSave="{00000000-0000-0000-0000-000000000000}"/>
  <bookViews>
    <workbookView xWindow="700" yWindow="900" windowWidth="27880" windowHeight="14500" firstSheet="3" activeTab="6" xr2:uid="{00000000-000D-0000-FFFF-FFFF00000000}"/>
  </bookViews>
  <sheets>
    <sheet name="WRPF Двоеборье без экип ДК" sheetId="104" r:id="rId1"/>
    <sheet name="WRPF Жим лежа без экип ДК" sheetId="99" r:id="rId2"/>
    <sheet name="WRPF Жим лежа без экип" sheetId="98" r:id="rId3"/>
    <sheet name="WRPF Жим СФО" sheetId="106" r:id="rId4"/>
    <sheet name="WRPF Тяга без экипировки ДК" sheetId="102" r:id="rId5"/>
    <sheet name="WRPF Подъем на бицепс ДК" sheetId="74" r:id="rId6"/>
    <sheet name="WRPF Подъем на бицепс" sheetId="73" r:id="rId7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06" l="1"/>
  <c r="K7" i="106"/>
  <c r="L6" i="106"/>
  <c r="K6" i="106"/>
  <c r="P6" i="104"/>
  <c r="O6" i="104"/>
  <c r="L6" i="102"/>
  <c r="K6" i="102"/>
  <c r="L12" i="99"/>
  <c r="K12" i="99"/>
  <c r="L9" i="99"/>
  <c r="K9" i="99"/>
  <c r="L6" i="99"/>
  <c r="K6" i="99"/>
  <c r="L9" i="98"/>
  <c r="K9" i="98"/>
  <c r="L6" i="98"/>
  <c r="K6" i="98"/>
  <c r="L11" i="74"/>
  <c r="K11" i="74"/>
  <c r="L8" i="74"/>
  <c r="K8" i="74"/>
  <c r="L7" i="74"/>
  <c r="K7" i="74"/>
  <c r="L6" i="74"/>
  <c r="K6" i="74"/>
  <c r="L16" i="73"/>
  <c r="K16" i="73"/>
  <c r="L13" i="73"/>
  <c r="K13" i="73"/>
  <c r="L10" i="73"/>
  <c r="K10" i="73"/>
  <c r="L9" i="73"/>
  <c r="K9" i="73"/>
  <c r="L6" i="73"/>
  <c r="K6" i="73"/>
</calcChain>
</file>

<file path=xl/sharedStrings.xml><?xml version="1.0" encoding="utf-8"?>
<sst xmlns="http://schemas.openxmlformats.org/spreadsheetml/2006/main" count="269" uniqueCount="118">
  <si>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</si>
  <si>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</si>
  <si>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</si>
  <si>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</si>
  <si>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</si>
  <si>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</si>
  <si>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</si>
  <si>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Жим лёжа</t>
  </si>
  <si>
    <t>Становая тяга</t>
  </si>
  <si>
    <t>ВЕСОВАЯ КАТЕГОРИЯ   82.5</t>
  </si>
  <si>
    <t>1</t>
  </si>
  <si>
    <t>ВЕСОВАЯ КАТЕГОРИЯ   140</t>
  </si>
  <si>
    <t>85,0</t>
  </si>
  <si>
    <t>90,0</t>
  </si>
  <si>
    <t>40,0</t>
  </si>
  <si>
    <t>125,0</t>
  </si>
  <si>
    <t>ВЕСОВАЯ КАТЕГОРИЯ   75</t>
  </si>
  <si>
    <t>80,0</t>
  </si>
  <si>
    <t>Ващенко Андрей</t>
  </si>
  <si>
    <t>74,30</t>
  </si>
  <si>
    <t>110,0</t>
  </si>
  <si>
    <t>115,0</t>
  </si>
  <si>
    <t>190,0</t>
  </si>
  <si>
    <t xml:space="preserve">Сувернев И. </t>
  </si>
  <si>
    <t>ВЕСОВАЯ КАТЕГОРИЯ   60</t>
  </si>
  <si>
    <t>65,0</t>
  </si>
  <si>
    <t>70,0</t>
  </si>
  <si>
    <t>ВЕСОВАЯ КАТЕГОРИЯ   67.5</t>
  </si>
  <si>
    <t>100,0</t>
  </si>
  <si>
    <t>107,5</t>
  </si>
  <si>
    <t>200,0</t>
  </si>
  <si>
    <t>Бубнов Сергей</t>
  </si>
  <si>
    <t>Открытая (25.04.1975)/47</t>
  </si>
  <si>
    <t>137,40</t>
  </si>
  <si>
    <t>222,5</t>
  </si>
  <si>
    <t>230,0</t>
  </si>
  <si>
    <t>235,0</t>
  </si>
  <si>
    <t>Результат</t>
  </si>
  <si>
    <t>45,0</t>
  </si>
  <si>
    <t>50,0</t>
  </si>
  <si>
    <t>97,5</t>
  </si>
  <si>
    <t>55,0</t>
  </si>
  <si>
    <t>Чернов Станислав</t>
  </si>
  <si>
    <t>Открытая (11.08.1995)/27</t>
  </si>
  <si>
    <t>73,70</t>
  </si>
  <si>
    <t>ВЕСОВАЯ КАТЕГОРИЯ   90</t>
  </si>
  <si>
    <t>ВЕСОВАЯ КАТЕГОРИЯ   100</t>
  </si>
  <si>
    <t>60,0</t>
  </si>
  <si>
    <t>47,5</t>
  </si>
  <si>
    <t>95,0</t>
  </si>
  <si>
    <t>105,0</t>
  </si>
  <si>
    <t>Москалев Павел</t>
  </si>
  <si>
    <t>78,60</t>
  </si>
  <si>
    <t xml:space="preserve">Петренко Валерий </t>
  </si>
  <si>
    <t>Онацкий Аркадий</t>
  </si>
  <si>
    <t>69,70</t>
  </si>
  <si>
    <t xml:space="preserve">Сим/Челябинская область </t>
  </si>
  <si>
    <t>75,0</t>
  </si>
  <si>
    <t>Сувернев Игорь</t>
  </si>
  <si>
    <t>88,10</t>
  </si>
  <si>
    <t>Шаихов Халил</t>
  </si>
  <si>
    <t>71,00</t>
  </si>
  <si>
    <t>Муллагалиев Ильдар</t>
  </si>
  <si>
    <t>Открытая (25.05.1992)/30</t>
  </si>
  <si>
    <t>88,00</t>
  </si>
  <si>
    <t>ВЕСОВАЯ КАТЕГОРИЯ   125</t>
  </si>
  <si>
    <t>Кузнецов Александр</t>
  </si>
  <si>
    <t>Открытая (06.10.1989)/33</t>
  </si>
  <si>
    <t>120,00</t>
  </si>
  <si>
    <t>ВЕСОВАЯ КАТЕГОРИЯ   140+</t>
  </si>
  <si>
    <t>Григорьев Никита</t>
  </si>
  <si>
    <t>Открытая (13.12.1996)/25</t>
  </si>
  <si>
    <t>164,90</t>
  </si>
  <si>
    <t>52,5</t>
  </si>
  <si>
    <t>57,5</t>
  </si>
  <si>
    <t>Некрасов Иван</t>
  </si>
  <si>
    <t>Открытая (18.03.1982)/40</t>
  </si>
  <si>
    <t>96,60</t>
  </si>
  <si>
    <t xml:space="preserve">Пермь/Пермский край </t>
  </si>
  <si>
    <t>Галлямов Денис</t>
  </si>
  <si>
    <t>Юниоры (09.05.2001)/21</t>
  </si>
  <si>
    <t>60,00</t>
  </si>
  <si>
    <t>Галиуллин Радмир</t>
  </si>
  <si>
    <t>Юноши 17-19 (16.05.2003)/19</t>
  </si>
  <si>
    <t>66,80</t>
  </si>
  <si>
    <t>Мастера 50-59 (24.02.1971)/51</t>
  </si>
  <si>
    <t>Мастера 40-49 (25.04.1975)/47</t>
  </si>
  <si>
    <t xml:space="preserve">Салават/Республика Башкортостан </t>
  </si>
  <si>
    <t>Всероссийский мастерский турнир «Путь Яугира II»
WRPF Жим лежа среди спортсменов с физическими особенностями
Салават/Республика Башкортостан, 05 ноября 2022 года</t>
  </si>
  <si>
    <t>Всероссийский мастерский турнир «Путь Яугира II»
WRPF Силовое двоеборье без экипировки ДК
Салават/Республика Башкортостан, 05 ноября 2022 года</t>
  </si>
  <si>
    <t>Всероссийский мастерский турнир «Путь Яугира II»
WRPF Становая тяга без экипировки ДК
Салават/Республика Башкортостан, 05 ноября 2022 года</t>
  </si>
  <si>
    <t>Всероссийский мастерский турнир «Путь Яугира II»
WRPF Жим лежа без экипировки ДК
Салават/Республика Башкортостан, 05 ноября 2022 года</t>
  </si>
  <si>
    <t>Всероссийский мастерский турнир «Путь Яугира II»
WRPF Жим лежа без экипировки
Салават/Республика Башкортостан, 05 ноября 2022 года</t>
  </si>
  <si>
    <t>Всероссийский мастерский турнир «Путь Яугира II»
WRPF Строгий подъем штанги на бицепс ДК
Салават/Республика Башкортостан, 05 ноября 2022 года</t>
  </si>
  <si>
    <t>Всероссийский мастерский турнир «Путь Яугира II»
WRPF Строгий подъем штанги на бицепс
Салават/Республика Башкортостан, 05 ноября 2022 года</t>
  </si>
  <si>
    <t xml:space="preserve">Новотроицк/Оренбургская область  </t>
  </si>
  <si>
    <t>Юноши 13-19 (17.09.2004)/18</t>
  </si>
  <si>
    <t>Мастера 40-49 (19.07.1980)/42</t>
  </si>
  <si>
    <t>Юниоры 20-23 (27.12.2001)/20</t>
  </si>
  <si>
    <t>Юниоры 20-23 (02.03.2000)/22</t>
  </si>
  <si>
    <t xml:space="preserve">Новотроицк/Оренбургская область </t>
  </si>
  <si>
    <t>Салават/Республика Башкортостан</t>
  </si>
  <si>
    <t>Уфа/Республика Башкортостан</t>
  </si>
  <si>
    <t xml:space="preserve">Петренко В. </t>
  </si>
  <si>
    <t xml:space="preserve">Стерлитамак/Республика Башкортостан </t>
  </si>
  <si>
    <t xml:space="preserve">Смирнов Д. </t>
  </si>
  <si>
    <t xml:space="preserve">Кузнецов Ю. </t>
  </si>
  <si>
    <t xml:space="preserve">Бакалы/Республика Башкортостан </t>
  </si>
  <si>
    <t>Жим</t>
  </si>
  <si>
    <t>№</t>
  </si>
  <si>
    <t xml:space="preserve">
Дата рождения/Возраст</t>
  </si>
  <si>
    <t>Возрастная группа</t>
  </si>
  <si>
    <t>O</t>
  </si>
  <si>
    <t>T</t>
  </si>
  <si>
    <t>M1</t>
  </si>
  <si>
    <t>M2</t>
  </si>
  <si>
    <t>J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</si>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</sst>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1" style="5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5" width="7.83203125" style="7" bestFit="1" customWidth="1"/>
    <col min="16" max="16" width="8.5" style="7" bestFit="1" customWidth="1"/>
    <col min="17" max="17" width="17.5" style="5" bestFit="1" customWidth="1"/>
    <col min="18" max="16384" width="9.1640625" style="3"/>
  </cols>
  <sheetData>
    <row r="1" spans="1:17" s="2" customFormat="1" ht="29" customHeight="1">
      <c r="A1" s="42" t="s">
        <v>89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109</v>
      </c>
      <c r="B3" s="34" t="s">
        <v>0</v>
      </c>
      <c r="C3" s="52" t="s">
        <v>110</v>
      </c>
      <c r="D3" s="52" t="s">
        <v>6</v>
      </c>
      <c r="E3" s="36" t="s">
        <v>111</v>
      </c>
      <c r="F3" s="54" t="s">
        <v>5</v>
      </c>
      <c r="G3" s="54" t="s">
        <v>7</v>
      </c>
      <c r="H3" s="54"/>
      <c r="I3" s="54"/>
      <c r="J3" s="54"/>
      <c r="K3" s="54" t="s">
        <v>8</v>
      </c>
      <c r="L3" s="54"/>
      <c r="M3" s="54"/>
      <c r="N3" s="54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51"/>
      <c r="B4" s="35"/>
      <c r="C4" s="53"/>
      <c r="D4" s="53"/>
      <c r="E4" s="37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7"/>
      <c r="P4" s="37"/>
      <c r="Q4" s="39"/>
    </row>
    <row r="5" spans="1:17" ht="16">
      <c r="A5" s="40" t="s">
        <v>9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14" t="s">
        <v>10</v>
      </c>
      <c r="B6" s="9" t="s">
        <v>51</v>
      </c>
      <c r="C6" s="9" t="s">
        <v>85</v>
      </c>
      <c r="D6" s="9" t="s">
        <v>52</v>
      </c>
      <c r="E6" s="10" t="s">
        <v>115</v>
      </c>
      <c r="F6" s="9" t="s">
        <v>95</v>
      </c>
      <c r="G6" s="13" t="s">
        <v>21</v>
      </c>
      <c r="H6" s="12" t="s">
        <v>15</v>
      </c>
      <c r="I6" s="12" t="s">
        <v>15</v>
      </c>
      <c r="J6" s="14"/>
      <c r="K6" s="13" t="s">
        <v>21</v>
      </c>
      <c r="L6" s="13" t="s">
        <v>15</v>
      </c>
      <c r="M6" s="14"/>
      <c r="N6" s="14"/>
      <c r="O6" s="11" t="str">
        <f>"240,0"</f>
        <v>240,0</v>
      </c>
      <c r="P6" s="11" t="str">
        <f>"193,5610"</f>
        <v>193,5610</v>
      </c>
      <c r="Q6" s="9" t="s">
        <v>53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5.1640625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7.5" style="7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42" t="s">
        <v>91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109</v>
      </c>
      <c r="B3" s="34" t="s">
        <v>0</v>
      </c>
      <c r="C3" s="52" t="s">
        <v>110</v>
      </c>
      <c r="D3" s="52" t="s">
        <v>6</v>
      </c>
      <c r="E3" s="36" t="s">
        <v>111</v>
      </c>
      <c r="F3" s="54" t="s">
        <v>5</v>
      </c>
      <c r="G3" s="54" t="s">
        <v>7</v>
      </c>
      <c r="H3" s="54"/>
      <c r="I3" s="54"/>
      <c r="J3" s="54"/>
      <c r="K3" s="36" t="s">
        <v>37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53"/>
      <c r="D4" s="53"/>
      <c r="E4" s="37"/>
      <c r="F4" s="53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24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4" t="s">
        <v>10</v>
      </c>
      <c r="B6" s="9" t="s">
        <v>79</v>
      </c>
      <c r="C6" s="9" t="s">
        <v>80</v>
      </c>
      <c r="D6" s="9" t="s">
        <v>81</v>
      </c>
      <c r="E6" s="10" t="s">
        <v>116</v>
      </c>
      <c r="F6" s="9" t="s">
        <v>101</v>
      </c>
      <c r="G6" s="12" t="s">
        <v>40</v>
      </c>
      <c r="H6" s="13" t="s">
        <v>40</v>
      </c>
      <c r="I6" s="12" t="s">
        <v>50</v>
      </c>
      <c r="J6" s="14"/>
      <c r="K6" s="11" t="str">
        <f>"97,5"</f>
        <v>97,5</v>
      </c>
      <c r="L6" s="11" t="str">
        <f>"83,1578"</f>
        <v>83,1578</v>
      </c>
      <c r="M6" s="9"/>
    </row>
    <row r="8" spans="1:13" ht="16">
      <c r="A8" s="32" t="s">
        <v>27</v>
      </c>
      <c r="B8" s="32"/>
      <c r="C8" s="33"/>
      <c r="D8" s="33"/>
      <c r="E8" s="33"/>
      <c r="F8" s="33"/>
      <c r="G8" s="33"/>
      <c r="H8" s="33"/>
      <c r="I8" s="33"/>
      <c r="J8" s="33"/>
    </row>
    <row r="9" spans="1:13">
      <c r="A9" s="14" t="s">
        <v>10</v>
      </c>
      <c r="B9" s="9" t="s">
        <v>82</v>
      </c>
      <c r="C9" s="9" t="s">
        <v>83</v>
      </c>
      <c r="D9" s="9" t="s">
        <v>84</v>
      </c>
      <c r="E9" s="10" t="s">
        <v>117</v>
      </c>
      <c r="F9" s="9" t="s">
        <v>104</v>
      </c>
      <c r="G9" s="13" t="s">
        <v>28</v>
      </c>
      <c r="H9" s="13" t="s">
        <v>29</v>
      </c>
      <c r="I9" s="13" t="s">
        <v>20</v>
      </c>
      <c r="J9" s="14"/>
      <c r="K9" s="11" t="str">
        <f>"110,0"</f>
        <v>110,0</v>
      </c>
      <c r="L9" s="11" t="str">
        <f>"85,5250"</f>
        <v>85,5250</v>
      </c>
      <c r="M9" s="9"/>
    </row>
    <row r="11" spans="1:13" ht="16">
      <c r="A11" s="32" t="s">
        <v>9</v>
      </c>
      <c r="B11" s="32"/>
      <c r="C11" s="33"/>
      <c r="D11" s="33"/>
      <c r="E11" s="33"/>
      <c r="F11" s="33"/>
      <c r="G11" s="33"/>
      <c r="H11" s="33"/>
      <c r="I11" s="33"/>
      <c r="J11" s="33"/>
    </row>
    <row r="12" spans="1:13">
      <c r="A12" s="14" t="s">
        <v>10</v>
      </c>
      <c r="B12" s="9" t="s">
        <v>51</v>
      </c>
      <c r="C12" s="9" t="s">
        <v>85</v>
      </c>
      <c r="D12" s="9" t="s">
        <v>52</v>
      </c>
      <c r="E12" s="10" t="s">
        <v>115</v>
      </c>
      <c r="F12" s="9" t="s">
        <v>100</v>
      </c>
      <c r="G12" s="13" t="s">
        <v>21</v>
      </c>
      <c r="H12" s="12" t="s">
        <v>15</v>
      </c>
      <c r="I12" s="12" t="s">
        <v>15</v>
      </c>
      <c r="J12" s="14"/>
      <c r="K12" s="11" t="str">
        <f>"115,0"</f>
        <v>115,0</v>
      </c>
      <c r="L12" s="11" t="str">
        <f>"92,7480"</f>
        <v>92,7480</v>
      </c>
      <c r="M12" s="9" t="s">
        <v>103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2.5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42" t="s">
        <v>92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109</v>
      </c>
      <c r="B3" s="34" t="s">
        <v>0</v>
      </c>
      <c r="C3" s="52" t="s">
        <v>110</v>
      </c>
      <c r="D3" s="52" t="s">
        <v>6</v>
      </c>
      <c r="E3" s="36" t="s">
        <v>111</v>
      </c>
      <c r="F3" s="54" t="s">
        <v>5</v>
      </c>
      <c r="G3" s="54" t="s">
        <v>7</v>
      </c>
      <c r="H3" s="54"/>
      <c r="I3" s="54"/>
      <c r="J3" s="54"/>
      <c r="K3" s="36" t="s">
        <v>37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53"/>
      <c r="D4" s="53"/>
      <c r="E4" s="37"/>
      <c r="F4" s="53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46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4" t="s">
        <v>10</v>
      </c>
      <c r="B6" s="9" t="s">
        <v>75</v>
      </c>
      <c r="C6" s="9" t="s">
        <v>76</v>
      </c>
      <c r="D6" s="9" t="s">
        <v>77</v>
      </c>
      <c r="E6" s="10" t="s">
        <v>112</v>
      </c>
      <c r="F6" s="9" t="s">
        <v>78</v>
      </c>
      <c r="G6" s="13" t="s">
        <v>22</v>
      </c>
      <c r="H6" s="12" t="s">
        <v>30</v>
      </c>
      <c r="I6" s="12" t="s">
        <v>30</v>
      </c>
      <c r="J6" s="14"/>
      <c r="K6" s="11" t="str">
        <f>"190,0"</f>
        <v>190,0</v>
      </c>
      <c r="L6" s="11" t="str">
        <f>"117,3060"</f>
        <v>117,3060</v>
      </c>
      <c r="M6" s="9" t="s">
        <v>105</v>
      </c>
    </row>
    <row r="8" spans="1:13" ht="16">
      <c r="A8" s="32" t="s">
        <v>11</v>
      </c>
      <c r="B8" s="32"/>
      <c r="C8" s="33"/>
      <c r="D8" s="33"/>
      <c r="E8" s="33"/>
      <c r="F8" s="33"/>
      <c r="G8" s="33"/>
      <c r="H8" s="33"/>
      <c r="I8" s="33"/>
      <c r="J8" s="33"/>
    </row>
    <row r="9" spans="1:13">
      <c r="A9" s="14" t="s">
        <v>10</v>
      </c>
      <c r="B9" s="9" t="s">
        <v>31</v>
      </c>
      <c r="C9" s="9" t="s">
        <v>32</v>
      </c>
      <c r="D9" s="9" t="s">
        <v>33</v>
      </c>
      <c r="E9" s="10" t="s">
        <v>112</v>
      </c>
      <c r="F9" s="9" t="s">
        <v>87</v>
      </c>
      <c r="G9" s="13" t="s">
        <v>34</v>
      </c>
      <c r="H9" s="13" t="s">
        <v>35</v>
      </c>
      <c r="I9" s="12" t="s">
        <v>36</v>
      </c>
      <c r="J9" s="14"/>
      <c r="K9" s="11" t="str">
        <f>"230,0"</f>
        <v>230,0</v>
      </c>
      <c r="L9" s="11" t="str">
        <f>"128,8920"</f>
        <v>128,8920</v>
      </c>
      <c r="M9" s="9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3.83203125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10.33203125" style="7" customWidth="1"/>
    <col min="13" max="13" width="19.5" style="5" customWidth="1"/>
    <col min="14" max="16384" width="9.1640625" style="3"/>
  </cols>
  <sheetData>
    <row r="1" spans="1:13" s="2" customFormat="1" ht="29" customHeight="1">
      <c r="A1" s="42" t="s">
        <v>88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109</v>
      </c>
      <c r="B3" s="34" t="s">
        <v>0</v>
      </c>
      <c r="C3" s="52" t="s">
        <v>110</v>
      </c>
      <c r="D3" s="52" t="s">
        <v>6</v>
      </c>
      <c r="E3" s="36" t="s">
        <v>111</v>
      </c>
      <c r="F3" s="54" t="s">
        <v>5</v>
      </c>
      <c r="G3" s="54" t="s">
        <v>7</v>
      </c>
      <c r="H3" s="54"/>
      <c r="I3" s="54"/>
      <c r="J3" s="54"/>
      <c r="K3" s="36" t="s">
        <v>37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53"/>
      <c r="D4" s="53"/>
      <c r="E4" s="37"/>
      <c r="F4" s="53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22" t="s">
        <v>10</v>
      </c>
      <c r="B6" s="15" t="s">
        <v>31</v>
      </c>
      <c r="C6" s="15" t="s">
        <v>32</v>
      </c>
      <c r="D6" s="15" t="s">
        <v>33</v>
      </c>
      <c r="E6" s="16" t="s">
        <v>112</v>
      </c>
      <c r="F6" s="15" t="s">
        <v>87</v>
      </c>
      <c r="G6" s="21" t="s">
        <v>34</v>
      </c>
      <c r="H6" s="21" t="s">
        <v>35</v>
      </c>
      <c r="I6" s="26" t="s">
        <v>36</v>
      </c>
      <c r="J6" s="22"/>
      <c r="K6" s="17" t="str">
        <f>"230,0"</f>
        <v>230,0</v>
      </c>
      <c r="L6" s="17" t="str">
        <f>"122,6820"</f>
        <v>122,6820</v>
      </c>
      <c r="M6" s="15"/>
    </row>
    <row r="7" spans="1:13">
      <c r="A7" s="25" t="s">
        <v>10</v>
      </c>
      <c r="B7" s="18" t="s">
        <v>31</v>
      </c>
      <c r="C7" s="18" t="s">
        <v>86</v>
      </c>
      <c r="D7" s="18" t="s">
        <v>33</v>
      </c>
      <c r="E7" s="19" t="s">
        <v>114</v>
      </c>
      <c r="F7" s="18" t="s">
        <v>87</v>
      </c>
      <c r="G7" s="24" t="s">
        <v>34</v>
      </c>
      <c r="H7" s="24" t="s">
        <v>35</v>
      </c>
      <c r="I7" s="23" t="s">
        <v>36</v>
      </c>
      <c r="J7" s="25"/>
      <c r="K7" s="20" t="str">
        <f>"230,0"</f>
        <v>230,0</v>
      </c>
      <c r="L7" s="20" t="str">
        <f>"132,7419"</f>
        <v>132,7419</v>
      </c>
      <c r="M7" s="18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1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42" t="s">
        <v>90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109</v>
      </c>
      <c r="B3" s="34" t="s">
        <v>0</v>
      </c>
      <c r="C3" s="52" t="s">
        <v>110</v>
      </c>
      <c r="D3" s="52" t="s">
        <v>6</v>
      </c>
      <c r="E3" s="36" t="s">
        <v>111</v>
      </c>
      <c r="F3" s="54" t="s">
        <v>5</v>
      </c>
      <c r="G3" s="54" t="s">
        <v>8</v>
      </c>
      <c r="H3" s="54"/>
      <c r="I3" s="54"/>
      <c r="J3" s="54"/>
      <c r="K3" s="36" t="s">
        <v>37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53"/>
      <c r="D4" s="53"/>
      <c r="E4" s="37"/>
      <c r="F4" s="53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9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4" t="s">
        <v>10</v>
      </c>
      <c r="B6" s="9" t="s">
        <v>51</v>
      </c>
      <c r="C6" s="9" t="s">
        <v>85</v>
      </c>
      <c r="D6" s="9" t="s">
        <v>52</v>
      </c>
      <c r="E6" s="10" t="s">
        <v>115</v>
      </c>
      <c r="F6" s="9" t="s">
        <v>100</v>
      </c>
      <c r="G6" s="13" t="s">
        <v>21</v>
      </c>
      <c r="H6" s="13" t="s">
        <v>15</v>
      </c>
      <c r="I6" s="14"/>
      <c r="J6" s="14"/>
      <c r="K6" s="11" t="str">
        <f>"125,0"</f>
        <v>125,0</v>
      </c>
      <c r="L6" s="11" t="str">
        <f>"100,8130"</f>
        <v>100,8130</v>
      </c>
      <c r="M6" s="9" t="s">
        <v>103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2.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9.83203125" style="7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42" t="s">
        <v>93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109</v>
      </c>
      <c r="B3" s="34" t="s">
        <v>0</v>
      </c>
      <c r="C3" s="52" t="s">
        <v>110</v>
      </c>
      <c r="D3" s="52" t="s">
        <v>6</v>
      </c>
      <c r="E3" s="36" t="s">
        <v>111</v>
      </c>
      <c r="F3" s="54" t="s">
        <v>5</v>
      </c>
      <c r="G3" s="54" t="s">
        <v>108</v>
      </c>
      <c r="H3" s="54"/>
      <c r="I3" s="54"/>
      <c r="J3" s="54"/>
      <c r="K3" s="36" t="s">
        <v>37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53"/>
      <c r="D4" s="53"/>
      <c r="E4" s="37"/>
      <c r="F4" s="53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16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22" t="s">
        <v>10</v>
      </c>
      <c r="B6" s="15" t="s">
        <v>54</v>
      </c>
      <c r="C6" s="15" t="s">
        <v>96</v>
      </c>
      <c r="D6" s="15" t="s">
        <v>55</v>
      </c>
      <c r="E6" s="16" t="s">
        <v>113</v>
      </c>
      <c r="F6" s="15" t="s">
        <v>56</v>
      </c>
      <c r="G6" s="21" t="s">
        <v>38</v>
      </c>
      <c r="H6" s="21" t="s">
        <v>39</v>
      </c>
      <c r="I6" s="26" t="s">
        <v>73</v>
      </c>
      <c r="J6" s="22"/>
      <c r="K6" s="17" t="str">
        <f>"50,0"</f>
        <v>50,0</v>
      </c>
      <c r="L6" s="17" t="str">
        <f>"36,4400"</f>
        <v>36,4400</v>
      </c>
      <c r="M6" s="15"/>
    </row>
    <row r="7" spans="1:13">
      <c r="A7" s="30" t="s">
        <v>10</v>
      </c>
      <c r="B7" s="27" t="s">
        <v>42</v>
      </c>
      <c r="C7" s="27" t="s">
        <v>43</v>
      </c>
      <c r="D7" s="27" t="s">
        <v>44</v>
      </c>
      <c r="E7" s="28" t="s">
        <v>112</v>
      </c>
      <c r="F7" s="27" t="s">
        <v>87</v>
      </c>
      <c r="G7" s="31" t="s">
        <v>39</v>
      </c>
      <c r="H7" s="31" t="s">
        <v>74</v>
      </c>
      <c r="I7" s="31" t="s">
        <v>47</v>
      </c>
      <c r="J7" s="30"/>
      <c r="K7" s="29" t="str">
        <f>"60,0"</f>
        <v>60,0</v>
      </c>
      <c r="L7" s="29" t="str">
        <f>"41,8530"</f>
        <v>41,8530</v>
      </c>
      <c r="M7" s="27"/>
    </row>
    <row r="8" spans="1:13">
      <c r="A8" s="25" t="s">
        <v>10</v>
      </c>
      <c r="B8" s="18" t="s">
        <v>18</v>
      </c>
      <c r="C8" s="18" t="s">
        <v>97</v>
      </c>
      <c r="D8" s="18" t="s">
        <v>19</v>
      </c>
      <c r="E8" s="19" t="s">
        <v>114</v>
      </c>
      <c r="F8" s="18" t="s">
        <v>101</v>
      </c>
      <c r="G8" s="24" t="s">
        <v>39</v>
      </c>
      <c r="H8" s="24" t="s">
        <v>41</v>
      </c>
      <c r="I8" s="24" t="s">
        <v>74</v>
      </c>
      <c r="J8" s="25"/>
      <c r="K8" s="20" t="str">
        <f>"57,5"</f>
        <v>57,5</v>
      </c>
      <c r="L8" s="20" t="str">
        <f>"40,6650"</f>
        <v>40,6650</v>
      </c>
      <c r="M8" s="18" t="s">
        <v>23</v>
      </c>
    </row>
    <row r="10" spans="1:13" ht="16">
      <c r="A10" s="32" t="s">
        <v>9</v>
      </c>
      <c r="B10" s="32"/>
      <c r="C10" s="33"/>
      <c r="D10" s="33"/>
      <c r="E10" s="33"/>
      <c r="F10" s="33"/>
      <c r="G10" s="33"/>
      <c r="H10" s="33"/>
      <c r="I10" s="33"/>
      <c r="J10" s="33"/>
    </row>
    <row r="11" spans="1:13">
      <c r="A11" s="14" t="s">
        <v>10</v>
      </c>
      <c r="B11" s="9" t="s">
        <v>51</v>
      </c>
      <c r="C11" s="9" t="s">
        <v>85</v>
      </c>
      <c r="D11" s="9" t="s">
        <v>52</v>
      </c>
      <c r="E11" s="10" t="s">
        <v>115</v>
      </c>
      <c r="F11" s="9" t="s">
        <v>100</v>
      </c>
      <c r="G11" s="13" t="s">
        <v>48</v>
      </c>
      <c r="H11" s="13" t="s">
        <v>73</v>
      </c>
      <c r="I11" s="12" t="s">
        <v>41</v>
      </c>
      <c r="J11" s="14"/>
      <c r="K11" s="11" t="str">
        <f>"52,5"</f>
        <v>52,5</v>
      </c>
      <c r="L11" s="11" t="str">
        <f>"40,0958"</f>
        <v>40,0958</v>
      </c>
      <c r="M11" s="9" t="s">
        <v>103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10:J10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tabSelected="1"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5.33203125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7.6640625" style="7" bestFit="1" customWidth="1"/>
    <col min="13" max="13" width="17.6640625" style="5" customWidth="1"/>
    <col min="14" max="16384" width="9.1640625" style="3"/>
  </cols>
  <sheetData>
    <row r="1" spans="1:13" s="2" customFormat="1" ht="29" customHeight="1">
      <c r="A1" s="42" t="s">
        <v>94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109</v>
      </c>
      <c r="B3" s="34" t="s">
        <v>0</v>
      </c>
      <c r="C3" s="52" t="s">
        <v>110</v>
      </c>
      <c r="D3" s="52" t="s">
        <v>6</v>
      </c>
      <c r="E3" s="36" t="s">
        <v>111</v>
      </c>
      <c r="F3" s="54" t="s">
        <v>5</v>
      </c>
      <c r="G3" s="54" t="s">
        <v>108</v>
      </c>
      <c r="H3" s="54"/>
      <c r="I3" s="54"/>
      <c r="J3" s="54"/>
      <c r="K3" s="36" t="s">
        <v>37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53"/>
      <c r="D4" s="53"/>
      <c r="E4" s="37"/>
      <c r="F4" s="53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16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4" t="s">
        <v>10</v>
      </c>
      <c r="B6" s="9" t="s">
        <v>60</v>
      </c>
      <c r="C6" s="9" t="s">
        <v>98</v>
      </c>
      <c r="D6" s="9" t="s">
        <v>61</v>
      </c>
      <c r="E6" s="10" t="s">
        <v>116</v>
      </c>
      <c r="F6" s="9" t="s">
        <v>102</v>
      </c>
      <c r="G6" s="13" t="s">
        <v>14</v>
      </c>
      <c r="H6" s="13" t="s">
        <v>39</v>
      </c>
      <c r="I6" s="12" t="s">
        <v>47</v>
      </c>
      <c r="J6" s="14"/>
      <c r="K6" s="11" t="str">
        <f>"50,0"</f>
        <v>50,0</v>
      </c>
      <c r="L6" s="11" t="str">
        <f>"35,9025"</f>
        <v>35,9025</v>
      </c>
      <c r="M6" s="9" t="s">
        <v>106</v>
      </c>
    </row>
    <row r="8" spans="1:13" ht="16">
      <c r="A8" s="32" t="s">
        <v>45</v>
      </c>
      <c r="B8" s="32"/>
      <c r="C8" s="33"/>
      <c r="D8" s="33"/>
      <c r="E8" s="33"/>
      <c r="F8" s="33"/>
      <c r="G8" s="33"/>
      <c r="H8" s="33"/>
      <c r="I8" s="33"/>
      <c r="J8" s="33"/>
    </row>
    <row r="9" spans="1:13">
      <c r="A9" s="22" t="s">
        <v>10</v>
      </c>
      <c r="B9" s="15" t="s">
        <v>58</v>
      </c>
      <c r="C9" s="15" t="s">
        <v>99</v>
      </c>
      <c r="D9" s="15" t="s">
        <v>59</v>
      </c>
      <c r="E9" s="16" t="s">
        <v>116</v>
      </c>
      <c r="F9" s="15" t="s">
        <v>87</v>
      </c>
      <c r="G9" s="26" t="s">
        <v>39</v>
      </c>
      <c r="H9" s="21" t="s">
        <v>39</v>
      </c>
      <c r="I9" s="21" t="s">
        <v>41</v>
      </c>
      <c r="J9" s="22"/>
      <c r="K9" s="17" t="str">
        <f>"55,0"</f>
        <v>55,0</v>
      </c>
      <c r="L9" s="17" t="str">
        <f>"34,0587"</f>
        <v>34,0587</v>
      </c>
      <c r="M9" s="15"/>
    </row>
    <row r="10" spans="1:13">
      <c r="A10" s="25" t="s">
        <v>10</v>
      </c>
      <c r="B10" s="18" t="s">
        <v>62</v>
      </c>
      <c r="C10" s="18" t="s">
        <v>63</v>
      </c>
      <c r="D10" s="18" t="s">
        <v>64</v>
      </c>
      <c r="E10" s="19" t="s">
        <v>112</v>
      </c>
      <c r="F10" s="18" t="s">
        <v>107</v>
      </c>
      <c r="G10" s="24" t="s">
        <v>26</v>
      </c>
      <c r="H10" s="24" t="s">
        <v>57</v>
      </c>
      <c r="I10" s="24" t="s">
        <v>17</v>
      </c>
      <c r="J10" s="25"/>
      <c r="K10" s="20" t="str">
        <f>"80,0"</f>
        <v>80,0</v>
      </c>
      <c r="L10" s="20" t="str">
        <f>"49,5760"</f>
        <v>49,5760</v>
      </c>
      <c r="M10" s="18"/>
    </row>
    <row r="12" spans="1:13" ht="16">
      <c r="A12" s="32" t="s">
        <v>65</v>
      </c>
      <c r="B12" s="32"/>
      <c r="C12" s="33"/>
      <c r="D12" s="33"/>
      <c r="E12" s="33"/>
      <c r="F12" s="33"/>
      <c r="G12" s="33"/>
      <c r="H12" s="33"/>
      <c r="I12" s="33"/>
      <c r="J12" s="33"/>
    </row>
    <row r="13" spans="1:13">
      <c r="A13" s="14" t="s">
        <v>10</v>
      </c>
      <c r="B13" s="9" t="s">
        <v>66</v>
      </c>
      <c r="C13" s="9" t="s">
        <v>67</v>
      </c>
      <c r="D13" s="9" t="s">
        <v>68</v>
      </c>
      <c r="E13" s="10" t="s">
        <v>112</v>
      </c>
      <c r="F13" s="9" t="s">
        <v>87</v>
      </c>
      <c r="G13" s="13" t="s">
        <v>41</v>
      </c>
      <c r="H13" s="12" t="s">
        <v>25</v>
      </c>
      <c r="I13" s="14"/>
      <c r="J13" s="14"/>
      <c r="K13" s="11" t="str">
        <f>"55,0"</f>
        <v>55,0</v>
      </c>
      <c r="L13" s="11" t="str">
        <f>"30,3022"</f>
        <v>30,3022</v>
      </c>
      <c r="M13" s="9"/>
    </row>
    <row r="15" spans="1:13" ht="16">
      <c r="A15" s="32" t="s">
        <v>69</v>
      </c>
      <c r="B15" s="32"/>
      <c r="C15" s="33"/>
      <c r="D15" s="33"/>
      <c r="E15" s="33"/>
      <c r="F15" s="33"/>
      <c r="G15" s="33"/>
      <c r="H15" s="33"/>
      <c r="I15" s="33"/>
      <c r="J15" s="33"/>
    </row>
    <row r="16" spans="1:13">
      <c r="A16" s="14" t="s">
        <v>10</v>
      </c>
      <c r="B16" s="9" t="s">
        <v>70</v>
      </c>
      <c r="C16" s="9" t="s">
        <v>71</v>
      </c>
      <c r="D16" s="9" t="s">
        <v>72</v>
      </c>
      <c r="E16" s="10" t="s">
        <v>112</v>
      </c>
      <c r="F16" s="9" t="s">
        <v>102</v>
      </c>
      <c r="G16" s="13" t="s">
        <v>12</v>
      </c>
      <c r="H16" s="13" t="s">
        <v>13</v>
      </c>
      <c r="I16" s="13" t="s">
        <v>49</v>
      </c>
      <c r="J16" s="14"/>
      <c r="K16" s="11" t="str">
        <f>"95,0"</f>
        <v>95,0</v>
      </c>
      <c r="L16" s="11" t="str">
        <f>"48,6799"</f>
        <v>48,6799</v>
      </c>
      <c r="M16" s="9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B3:B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WRPF Двоеборье без экип ДК</vt:lpstr>
      <vt:lpstr>WRPF Жим лежа без экип ДК</vt:lpstr>
      <vt:lpstr>WRPF Жим лежа без экип</vt:lpstr>
      <vt:lpstr>WRPF Жим СФО</vt:lpstr>
      <vt:lpstr>WRPF Тяга без экипировки ДК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2022-11-23T13:27:39Z</dcterms:modified>
</cp:coreProperties>
</file>