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14861231-0C43-CD47-8E8C-48A31C9E61B4}" xr6:coauthVersionLast="45" xr6:coauthVersionMax="45" xr10:uidLastSave="{00000000-0000-0000-0000-000000000000}"/>
  <bookViews>
    <workbookView xWindow="480" yWindow="460" windowWidth="27980" windowHeight="15920" xr2:uid="{00000000-000D-0000-FFFF-FFFF00000000}"/>
  </bookViews>
  <sheets>
    <sheet name="IPL Двоеборье без экип " sheetId="18" r:id="rId1"/>
    <sheet name="IPL Жим без экипировки " sheetId="10" r:id="rId2"/>
    <sheet name="WRPF Военный жим" sheetId="16" r:id="rId3"/>
    <sheet name="IPL Тяга без экипировки" sheetId="14" r:id="rId4"/>
    <sheet name="Тяга без экипировки СФО " sheetId="17" r:id="rId5"/>
    <sheet name="СПР Подъем на бицепс" sheetId="15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4" l="1"/>
  <c r="E21" i="14" s="1"/>
  <c r="L6" i="16"/>
  <c r="L12" i="15"/>
  <c r="L13" i="15"/>
  <c r="P6" i="18"/>
  <c r="L6" i="17"/>
  <c r="L31" i="14"/>
  <c r="L28" i="14"/>
  <c r="L25" i="14"/>
  <c r="L22" i="14"/>
  <c r="L20" i="14"/>
  <c r="L19" i="14"/>
  <c r="L16" i="14"/>
  <c r="L15" i="14"/>
  <c r="L12" i="14"/>
  <c r="L20" i="10"/>
  <c r="L23" i="10"/>
  <c r="L24" i="10"/>
  <c r="L27" i="10"/>
  <c r="L28" i="10"/>
  <c r="L31" i="10"/>
  <c r="L34" i="10"/>
  <c r="L37" i="10"/>
  <c r="L38" i="10"/>
  <c r="L17" i="15" l="1"/>
  <c r="E17" i="15" s="1"/>
  <c r="L16" i="15"/>
  <c r="E16" i="15" s="1"/>
  <c r="L9" i="15"/>
  <c r="E9" i="15" s="1"/>
  <c r="L6" i="15"/>
  <c r="E6" i="15" s="1"/>
  <c r="E6" i="18"/>
  <c r="E28" i="14"/>
  <c r="E25" i="14"/>
  <c r="E12" i="14"/>
  <c r="E16" i="14"/>
  <c r="L7" i="10"/>
  <c r="E7" i="10" s="1"/>
  <c r="L10" i="10"/>
  <c r="L13" i="10"/>
  <c r="E13" i="10" s="1"/>
  <c r="L14" i="10"/>
  <c r="L17" i="10"/>
  <c r="E17" i="10" s="1"/>
  <c r="E23" i="10"/>
  <c r="E27" i="10"/>
  <c r="E34" i="10"/>
  <c r="E37" i="10"/>
  <c r="E38" i="10"/>
  <c r="E28" i="10"/>
  <c r="E24" i="10"/>
  <c r="L6" i="10"/>
  <c r="E6" i="10" s="1"/>
  <c r="E10" i="10"/>
  <c r="E6" i="17"/>
  <c r="E6" i="16"/>
  <c r="L6" i="14"/>
  <c r="E6" i="14" s="1"/>
  <c r="L9" i="14"/>
  <c r="E9" i="14" s="1"/>
  <c r="L23" i="15"/>
  <c r="E23" i="15" s="1"/>
  <c r="E19" i="14"/>
  <c r="E15" i="14"/>
  <c r="E13" i="15"/>
  <c r="E31" i="10"/>
  <c r="E20" i="14"/>
  <c r="E12" i="15" l="1"/>
  <c r="E22" i="14"/>
  <c r="E20" i="10"/>
  <c r="E14" i="10"/>
  <c r="L20" i="15" l="1"/>
  <c r="E20" i="15" s="1"/>
  <c r="E31" i="14" l="1"/>
</calcChain>
</file>

<file path=xl/sharedStrings.xml><?xml version="1.0" encoding="utf-8"?>
<sst xmlns="http://schemas.openxmlformats.org/spreadsheetml/2006/main" count="336" uniqueCount="125">
  <si>
    <t>ФИО</t>
  </si>
  <si>
    <t>Собственный вес</t>
  </si>
  <si>
    <t>Город/область</t>
  </si>
  <si>
    <t>Жим</t>
  </si>
  <si>
    <t>Результат</t>
  </si>
  <si>
    <t>Очки</t>
  </si>
  <si>
    <t>1</t>
  </si>
  <si>
    <t>2</t>
  </si>
  <si>
    <t>ВЕСОВАЯ КАТЕГОРИЯ  75</t>
  </si>
  <si>
    <t>ВЕСОВАЯ КАТЕГОРИЯ  90</t>
  </si>
  <si>
    <t>ВЕСОВАЯ КАТЕГОРИЯ  100</t>
  </si>
  <si>
    <t>ВЕСОВАЯ КАТЕГОРИЯ  110</t>
  </si>
  <si>
    <t>Собственный  вес</t>
  </si>
  <si>
    <t>Тяга</t>
  </si>
  <si>
    <t>Wilks</t>
  </si>
  <si>
    <t>Рек</t>
  </si>
  <si>
    <t>Собственный 
вес</t>
  </si>
  <si>
    <t>Gloss</t>
  </si>
  <si>
    <t>Город/Область</t>
  </si>
  <si>
    <t>ВЕСОВАЯ КАТЕГОРИЯ   75</t>
  </si>
  <si>
    <t/>
  </si>
  <si>
    <t>ВЕСОВАЯ КАТЕГОРИЯ   110</t>
  </si>
  <si>
    <t>Мезин Алексей</t>
  </si>
  <si>
    <t>Лагвин Иван</t>
  </si>
  <si>
    <t>Медведев Егор</t>
  </si>
  <si>
    <t>Открытая (23.08.1990)/32</t>
  </si>
  <si>
    <t>Юниоры 20-23 (14.05.2003)/20</t>
  </si>
  <si>
    <t>Мастера 45-49 (19.06.1978)/45</t>
  </si>
  <si>
    <t>Мацулевич Екатерина</t>
  </si>
  <si>
    <t>ВЕСОВАЯ КАТЕГОРИЯ  56</t>
  </si>
  <si>
    <t>ВЕСОВАЯ КАТЕГОРИЯ  60</t>
  </si>
  <si>
    <t>ВЕСОВАЯ КАТЕГОРИЯ  52</t>
  </si>
  <si>
    <t>Павлова Ксения</t>
  </si>
  <si>
    <t>Речкина Таисия</t>
  </si>
  <si>
    <t>Мастера 40-44 (05.07.1983)/40</t>
  </si>
  <si>
    <t>Самойлова Ирина</t>
  </si>
  <si>
    <t>Тамашевич Екатерина</t>
  </si>
  <si>
    <t>Открытая (29.11.1987)/36</t>
  </si>
  <si>
    <t>Солдатова Валентина</t>
  </si>
  <si>
    <t>Открытая (22.06.1987)/36</t>
  </si>
  <si>
    <t>Акулиничев Дмитрий</t>
  </si>
  <si>
    <t>Открытая (23.05.1992)/31</t>
  </si>
  <si>
    <t>Бороноев Макар</t>
  </si>
  <si>
    <t>Туркин Александр</t>
  </si>
  <si>
    <t>Открытая (18.08.1986)/37</t>
  </si>
  <si>
    <t xml:space="preserve">Хлебников Антон </t>
  </si>
  <si>
    <t>Открытая (30.11.1992)/31</t>
  </si>
  <si>
    <t>Гранкин Алексей</t>
  </si>
  <si>
    <t>Открытая (16.12.1989)/33</t>
  </si>
  <si>
    <t>Кондрашов Михаил</t>
  </si>
  <si>
    <t>Открытая (23.11.1994)/29</t>
  </si>
  <si>
    <t>Варламов Иван</t>
  </si>
  <si>
    <t>Открытая (16.09.2001)/22</t>
  </si>
  <si>
    <t>Битук Андрей</t>
  </si>
  <si>
    <t>Открытая (28.02.1974)/49</t>
  </si>
  <si>
    <t>Альтмайер Виталий</t>
  </si>
  <si>
    <t>Мастера 45-49 (20.03.1977)/46</t>
  </si>
  <si>
    <t>Евглевская Евгения</t>
  </si>
  <si>
    <t>Открытая (16.10.1990)/33</t>
  </si>
  <si>
    <t>Волков Владислав</t>
  </si>
  <si>
    <t>Козлов Семен</t>
  </si>
  <si>
    <t>Бедарев Андрей</t>
  </si>
  <si>
    <t>Чудинов Кирилл</t>
  </si>
  <si>
    <t>Антонов Владимир</t>
  </si>
  <si>
    <t>Открытая (25.02.1988)/35</t>
  </si>
  <si>
    <t>Чепурных Георгий</t>
  </si>
  <si>
    <t>Зайцев Дмитрий</t>
  </si>
  <si>
    <t>Открытая (21.05.1986)/37</t>
  </si>
  <si>
    <t>Афонин Павел</t>
  </si>
  <si>
    <t>Открытая (19.02.1988)/35</t>
  </si>
  <si>
    <t>ВЕСОВАЯ КАТЕГОРИЯ   56</t>
  </si>
  <si>
    <t>Девушки 13-19 (27.03.2008)/15</t>
  </si>
  <si>
    <t>Соколовский Александр</t>
  </si>
  <si>
    <t>Юноши 13-19 (04.05.2007)/16</t>
  </si>
  <si>
    <t>Трубаев Дмитрий</t>
  </si>
  <si>
    <t>ВЕСОВАЯ КАТЕГОРИЯ   100</t>
  </si>
  <si>
    <t>Фишер Иван</t>
  </si>
  <si>
    <t>Юниоры 20-23 (25.10.2001)/22</t>
  </si>
  <si>
    <t>3</t>
  </si>
  <si>
    <t>Жим лёжа</t>
  </si>
  <si>
    <t>Становая тяга</t>
  </si>
  <si>
    <t>Сумма</t>
  </si>
  <si>
    <t xml:space="preserve">Абсолютный зачёт </t>
  </si>
  <si>
    <t>Мужчины</t>
  </si>
  <si>
    <t xml:space="preserve">ФИО </t>
  </si>
  <si>
    <t xml:space="preserve">Возрастная группа </t>
  </si>
  <si>
    <t>Открытая</t>
  </si>
  <si>
    <t>Открытая (23.04.2003)/20</t>
  </si>
  <si>
    <t>Открытое первенство города Прокопьевска
IPL Силовое двоеборье без экипировки
Прокопьевск/Кемеровская область, 10 декабря 2023 года</t>
  </si>
  <si>
    <t>Открытое первенство города Прокопьевска
IPL Жим лежа без экипировки
Прокопьевск/Кемеровская область, 10 декабря 2023 года</t>
  </si>
  <si>
    <t>ВЕСОВАЯ КАТЕГОРИЯ  67.5</t>
  </si>
  <si>
    <t>ВЕСОВАЯ КАТЕГОРИЯ  82.5</t>
  </si>
  <si>
    <t>Девушки 15-19 (04.08.2008)/15</t>
  </si>
  <si>
    <t>Девушки 15-19 (27.03.2008)/15</t>
  </si>
  <si>
    <t>Девушки 15-19 (10.05.2006)/15</t>
  </si>
  <si>
    <t>Юноши 15-19 (14.09.2008)/15</t>
  </si>
  <si>
    <t>Весовая категория</t>
  </si>
  <si>
    <t>82.5</t>
  </si>
  <si>
    <t>67.5</t>
  </si>
  <si>
    <t>Юноши 15-19 (19.10.2007)/16</t>
  </si>
  <si>
    <t>Юноши 15-19 (18.01.2008)/15</t>
  </si>
  <si>
    <t>Юноши 15-19 (15.01.2005)/18</t>
  </si>
  <si>
    <t>Юноши 15-19 (20.02.2006)/17</t>
  </si>
  <si>
    <t>Открытое первенство города Прокопьевска
IPL Становая тяга без экипировки
Прокопьевск/Кемеровская область, 10 декабря 2023 года</t>
  </si>
  <si>
    <t>Открытое первенство города Прокопьевска
WRPF Военный жим
Прокопьевск/Кемеровская область, 10 декабря 2023 года</t>
  </si>
  <si>
    <t>Открытое первенство города Прокопьевска
Становая тяга среди спортсменов с физическими особенностями
Прокопьевск/Кемеровская область, 10 декабря 2023 года</t>
  </si>
  <si>
    <t>ВЕСОВАЯ КАТЕГОРИЯ   67.5</t>
  </si>
  <si>
    <t>ВЕСОВАЯ КАТЕГОРИЯ   82.5</t>
  </si>
  <si>
    <t>Мастера 40-49 (16.05.1982)/41</t>
  </si>
  <si>
    <t>Открытое первенство города Прокопьевска
СПР Строгий подъем на бицепс
Прокопьевск/Кемеровская область, 10 декабря 2023 года</t>
  </si>
  <si>
    <t>жим</t>
  </si>
  <si>
    <t>№</t>
  </si>
  <si>
    <t>Кемеровская область, Осинники</t>
  </si>
  <si>
    <t>Кемеровская область, Прокопьевск</t>
  </si>
  <si>
    <t>Кемеровская область, Новокузнецк</t>
  </si>
  <si>
    <t>Кемеровская область, Киселевск</t>
  </si>
  <si>
    <t xml:space="preserve">
Дата рождения/Возраст</t>
  </si>
  <si>
    <t>Возрастная группа</t>
  </si>
  <si>
    <t>T</t>
  </si>
  <si>
    <t>O</t>
  </si>
  <si>
    <t>M1</t>
  </si>
  <si>
    <t>J</t>
  </si>
  <si>
    <t xml:space="preserve">                   Дата рождения/возраст</t>
  </si>
  <si>
    <t xml:space="preserve">                     Дата рождения/возраст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</si>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</sst>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2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24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FF0000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vertical="center"/>
    </xf>
    <xf numFmtId="49" fontId="0" fillId="0" borderId="7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7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164" fontId="1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1" fillId="4" borderId="1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/>
    <xf numFmtId="2" fontId="0" fillId="0" borderId="0" xfId="0" applyNumberFormat="1" applyBorder="1"/>
    <xf numFmtId="164" fontId="11" fillId="0" borderId="4" xfId="0" applyNumberFormat="1" applyFont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 applyBorder="1"/>
    <xf numFmtId="1" fontId="1" fillId="0" borderId="0" xfId="0" applyNumberFormat="1" applyFont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4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5" fontId="1" fillId="0" borderId="3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Fill="1" applyBorder="1"/>
    <xf numFmtId="164" fontId="1" fillId="4" borderId="25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1" fillId="4" borderId="39" xfId="0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6EEE-BA2C-44FE-AE19-35FB496579A7}">
  <dimension ref="A1:W9"/>
  <sheetViews>
    <sheetView tabSelected="1" zoomScaleNormal="100" workbookViewId="0">
      <selection activeCell="Q7" sqref="Q7"/>
    </sheetView>
  </sheetViews>
  <sheetFormatPr baseColWidth="10" defaultColWidth="8.83203125" defaultRowHeight="13"/>
  <cols>
    <col min="1" max="1" width="7.5" customWidth="1"/>
    <col min="2" max="2" width="19.5" customWidth="1"/>
    <col min="3" max="3" width="27.6640625" customWidth="1"/>
    <col min="4" max="4" width="16.5" style="31" customWidth="1"/>
    <col min="5" max="5" width="13.33203125" style="36" customWidth="1"/>
    <col min="6" max="6" width="34.5" customWidth="1"/>
    <col min="7" max="9" width="5.6640625" bestFit="1" customWidth="1"/>
    <col min="10" max="10" width="4.33203125" bestFit="1" customWidth="1"/>
    <col min="11" max="12" width="5.6640625" bestFit="1" customWidth="1"/>
    <col min="13" max="13" width="5.5" customWidth="1"/>
    <col min="14" max="14" width="4.33203125" bestFit="1" customWidth="1"/>
    <col min="15" max="15" width="10.5" style="26" customWidth="1"/>
    <col min="16" max="16" width="10.5" style="36" bestFit="1" customWidth="1"/>
    <col min="17" max="17" width="23.33203125" customWidth="1"/>
  </cols>
  <sheetData>
    <row r="1" spans="1:23" ht="30" customHeight="1">
      <c r="A1" s="175" t="s">
        <v>88</v>
      </c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/>
      <c r="R1" s="80"/>
      <c r="S1" s="80"/>
      <c r="T1" s="21"/>
      <c r="U1" s="21"/>
      <c r="V1" s="21"/>
      <c r="W1" s="21"/>
    </row>
    <row r="2" spans="1:23" ht="62" customHeight="1" thickBot="1">
      <c r="A2" s="179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  <c r="R2" s="80"/>
      <c r="S2" s="80"/>
      <c r="T2" s="21"/>
      <c r="U2" s="21"/>
      <c r="V2" s="21"/>
      <c r="W2" s="21"/>
    </row>
    <row r="3" spans="1:23" ht="12" customHeight="1">
      <c r="A3" s="183" t="s">
        <v>111</v>
      </c>
      <c r="B3" s="185" t="s">
        <v>0</v>
      </c>
      <c r="C3" s="187" t="s">
        <v>122</v>
      </c>
      <c r="D3" s="189" t="s">
        <v>12</v>
      </c>
      <c r="E3" s="191" t="s">
        <v>14</v>
      </c>
      <c r="F3" s="185" t="s">
        <v>2</v>
      </c>
      <c r="G3" s="198" t="s">
        <v>79</v>
      </c>
      <c r="H3" s="199"/>
      <c r="I3" s="199"/>
      <c r="J3" s="199"/>
      <c r="K3" s="199" t="s">
        <v>80</v>
      </c>
      <c r="L3" s="199"/>
      <c r="M3" s="199"/>
      <c r="N3" s="200"/>
      <c r="O3" s="193" t="s">
        <v>81</v>
      </c>
      <c r="P3" s="191" t="s">
        <v>5</v>
      </c>
      <c r="Q3" s="195" t="s">
        <v>117</v>
      </c>
      <c r="R3" s="78"/>
      <c r="S3" s="78"/>
      <c r="T3" s="2"/>
      <c r="U3" s="2"/>
      <c r="V3" s="2"/>
      <c r="W3" s="2"/>
    </row>
    <row r="4" spans="1:23" ht="21" customHeight="1" thickBot="1">
      <c r="A4" s="184"/>
      <c r="B4" s="186"/>
      <c r="C4" s="188"/>
      <c r="D4" s="190"/>
      <c r="E4" s="192"/>
      <c r="F4" s="186"/>
      <c r="G4" s="11">
        <v>1</v>
      </c>
      <c r="H4" s="11">
        <v>2</v>
      </c>
      <c r="I4" s="11">
        <v>3</v>
      </c>
      <c r="J4" s="11" t="s">
        <v>15</v>
      </c>
      <c r="K4" s="11" t="s">
        <v>6</v>
      </c>
      <c r="L4" s="11" t="s">
        <v>7</v>
      </c>
      <c r="M4" s="11" t="s">
        <v>78</v>
      </c>
      <c r="N4" s="11" t="s">
        <v>15</v>
      </c>
      <c r="O4" s="194"/>
      <c r="P4" s="192"/>
      <c r="Q4" s="196"/>
      <c r="R4" s="78"/>
      <c r="S4" s="78"/>
      <c r="T4" s="2"/>
      <c r="U4" s="2"/>
      <c r="V4" s="2"/>
      <c r="W4" s="2"/>
    </row>
    <row r="5" spans="1:23" ht="16">
      <c r="A5" s="197" t="s">
        <v>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81"/>
      <c r="S5" s="81"/>
    </row>
    <row r="6" spans="1:23">
      <c r="A6" s="4" t="s">
        <v>6</v>
      </c>
      <c r="B6" s="18" t="s">
        <v>23</v>
      </c>
      <c r="C6" s="18" t="s">
        <v>26</v>
      </c>
      <c r="D6" s="27">
        <v>89.75</v>
      </c>
      <c r="E6" s="38">
        <f>P6/O6</f>
        <v>0.56535651555322186</v>
      </c>
      <c r="F6" s="18" t="s">
        <v>112</v>
      </c>
      <c r="G6" s="84">
        <v>130</v>
      </c>
      <c r="H6" s="84">
        <v>140</v>
      </c>
      <c r="I6" s="84">
        <v>150</v>
      </c>
      <c r="J6" s="73"/>
      <c r="K6" s="84">
        <v>220</v>
      </c>
      <c r="L6" s="84">
        <v>230</v>
      </c>
      <c r="M6" s="41"/>
      <c r="N6" s="8"/>
      <c r="O6" s="44">
        <v>380</v>
      </c>
      <c r="P6" s="32">
        <f>500/(-216.0475144+16.2606339*G6-0.002388645*G6*G6-0.00113732*G6*G6*G6+0.00000701863*G6*G6*G6*G6-0.0000000129*G6*G6*G6*G6*G6)*O6</f>
        <v>214.83547591022432</v>
      </c>
      <c r="Q6" s="19" t="s">
        <v>121</v>
      </c>
      <c r="R6" s="81"/>
      <c r="S6" s="81"/>
    </row>
    <row r="7" spans="1:23">
      <c r="A7" s="5"/>
      <c r="B7" s="20"/>
      <c r="C7" s="20"/>
      <c r="D7" s="29"/>
      <c r="E7" s="35"/>
      <c r="F7" s="20"/>
      <c r="G7" s="42"/>
      <c r="H7" s="42"/>
      <c r="I7" s="42"/>
      <c r="J7" s="42"/>
      <c r="K7" s="42"/>
      <c r="L7" s="42"/>
      <c r="M7" s="42"/>
      <c r="N7" s="9"/>
      <c r="O7" s="42"/>
      <c r="P7" s="34"/>
      <c r="Q7" s="6"/>
      <c r="R7" s="81"/>
      <c r="S7" s="81"/>
    </row>
    <row r="8" spans="1:23">
      <c r="A8" s="39"/>
      <c r="B8" s="20"/>
      <c r="C8" s="20"/>
      <c r="D8" s="29"/>
      <c r="E8" s="35"/>
      <c r="F8" s="20"/>
      <c r="G8" s="9"/>
      <c r="H8" s="9"/>
      <c r="I8" s="40"/>
      <c r="J8" s="40"/>
      <c r="K8" s="40"/>
      <c r="L8" s="40"/>
      <c r="M8" s="40"/>
      <c r="N8" s="9"/>
      <c r="O8" s="42"/>
      <c r="P8" s="34"/>
      <c r="Q8" s="6"/>
    </row>
    <row r="9" spans="1:23">
      <c r="A9" s="5"/>
      <c r="B9" s="1"/>
      <c r="C9" s="1"/>
      <c r="D9" s="29"/>
      <c r="E9" s="35"/>
      <c r="F9" s="1"/>
      <c r="G9" s="1"/>
      <c r="H9" s="1"/>
      <c r="I9" s="1"/>
      <c r="J9" s="1"/>
      <c r="K9" s="1"/>
      <c r="L9" s="1"/>
      <c r="M9" s="1"/>
      <c r="N9" s="1"/>
      <c r="O9" s="25"/>
      <c r="P9" s="35"/>
      <c r="Q9" s="1"/>
    </row>
  </sheetData>
  <mergeCells count="13">
    <mergeCell ref="A5:Q5"/>
    <mergeCell ref="G3:J3"/>
    <mergeCell ref="K3:N3"/>
    <mergeCell ref="A1:Q2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opLeftCell="A3" zoomScaleNormal="100" workbookViewId="0">
      <selection activeCell="M40" sqref="M40"/>
    </sheetView>
  </sheetViews>
  <sheetFormatPr baseColWidth="10" defaultColWidth="8.6640625" defaultRowHeight="13"/>
  <cols>
    <col min="1" max="1" width="8.1640625" style="5" customWidth="1"/>
    <col min="2" max="2" width="22.5" style="3" customWidth="1"/>
    <col min="3" max="3" width="28" style="3" customWidth="1"/>
    <col min="4" max="4" width="18.6640625" style="31" bestFit="1" customWidth="1"/>
    <col min="5" max="5" width="12.5" style="36" customWidth="1"/>
    <col min="6" max="6" width="37.1640625" style="3" customWidth="1"/>
    <col min="7" max="9" width="5.83203125" style="9" customWidth="1"/>
    <col min="10" max="10" width="4.33203125" style="9" bestFit="1" customWidth="1"/>
    <col min="11" max="11" width="11.83203125" style="42" customWidth="1"/>
    <col min="12" max="12" width="11.1640625" style="34" customWidth="1"/>
    <col min="13" max="13" width="23.1640625" style="10" customWidth="1"/>
  </cols>
  <sheetData>
    <row r="1" spans="1:15" s="1" customFormat="1" ht="29" customHeight="1">
      <c r="A1" s="204" t="s">
        <v>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5" s="1" customFormat="1" ht="62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5" s="2" customFormat="1" ht="12" customHeight="1">
      <c r="A3" s="216" t="s">
        <v>111</v>
      </c>
      <c r="B3" s="220" t="s">
        <v>0</v>
      </c>
      <c r="C3" s="210" t="s">
        <v>123</v>
      </c>
      <c r="D3" s="212" t="s">
        <v>1</v>
      </c>
      <c r="E3" s="214" t="s">
        <v>14</v>
      </c>
      <c r="F3" s="220" t="s">
        <v>2</v>
      </c>
      <c r="G3" s="220" t="s">
        <v>3</v>
      </c>
      <c r="H3" s="220"/>
      <c r="I3" s="220"/>
      <c r="J3" s="220"/>
      <c r="K3" s="222" t="s">
        <v>4</v>
      </c>
      <c r="L3" s="214" t="s">
        <v>5</v>
      </c>
      <c r="M3" s="218" t="s">
        <v>117</v>
      </c>
    </row>
    <row r="4" spans="1:15" s="2" customFormat="1" ht="21" customHeight="1" thickBot="1">
      <c r="A4" s="217"/>
      <c r="B4" s="221"/>
      <c r="C4" s="211"/>
      <c r="D4" s="213"/>
      <c r="E4" s="215"/>
      <c r="F4" s="221"/>
      <c r="G4" s="11">
        <v>1</v>
      </c>
      <c r="H4" s="11">
        <v>2</v>
      </c>
      <c r="I4" s="11">
        <v>3</v>
      </c>
      <c r="J4" s="11" t="s">
        <v>15</v>
      </c>
      <c r="K4" s="223"/>
      <c r="L4" s="215"/>
      <c r="M4" s="219"/>
    </row>
    <row r="5" spans="1:15" s="2" customFormat="1" ht="16">
      <c r="A5" s="203" t="s">
        <v>31</v>
      </c>
      <c r="B5" s="203"/>
      <c r="C5" s="203"/>
      <c r="D5" s="203"/>
      <c r="E5" s="201"/>
      <c r="F5" s="201"/>
      <c r="G5" s="203"/>
      <c r="H5" s="203"/>
      <c r="I5" s="203"/>
      <c r="J5" s="203"/>
      <c r="K5" s="203"/>
      <c r="L5" s="201"/>
      <c r="M5" s="201"/>
    </row>
    <row r="6" spans="1:15" s="2" customFormat="1" ht="13" customHeight="1">
      <c r="A6" s="91" t="s">
        <v>6</v>
      </c>
      <c r="B6" s="101" t="s">
        <v>32</v>
      </c>
      <c r="C6" s="22" t="s">
        <v>92</v>
      </c>
      <c r="D6" s="103">
        <v>51.25</v>
      </c>
      <c r="E6" s="106">
        <f>L6/K6</f>
        <v>1.2606655478971662</v>
      </c>
      <c r="F6" s="22" t="s">
        <v>113</v>
      </c>
      <c r="G6" s="92">
        <v>37.5</v>
      </c>
      <c r="H6" s="116">
        <v>40</v>
      </c>
      <c r="I6" s="114">
        <v>40</v>
      </c>
      <c r="J6" s="23"/>
      <c r="K6" s="117">
        <v>40</v>
      </c>
      <c r="L6" s="120">
        <f>500/(594.31747775582-27.23842536447*D6+0.82112226871*D6*D6-0.00930733913*D6*D6*D6+0.00004731582*D6*D6*D6*D6-0.00000009054*D6*D6*D6*D6*D6)*K6</f>
        <v>50.426621915886649</v>
      </c>
      <c r="M6" s="94" t="s">
        <v>118</v>
      </c>
      <c r="N6" s="78"/>
      <c r="O6" s="78"/>
    </row>
    <row r="7" spans="1:15" s="2" customFormat="1" ht="13" customHeight="1">
      <c r="A7" s="95" t="s">
        <v>6</v>
      </c>
      <c r="B7" s="102" t="s">
        <v>33</v>
      </c>
      <c r="C7" s="104" t="s">
        <v>34</v>
      </c>
      <c r="D7" s="105">
        <v>51.95</v>
      </c>
      <c r="E7" s="107">
        <f>L7/K7</f>
        <v>1.2475637119076786</v>
      </c>
      <c r="F7" s="104" t="s">
        <v>113</v>
      </c>
      <c r="G7" s="97">
        <v>40</v>
      </c>
      <c r="H7" s="118">
        <v>40</v>
      </c>
      <c r="I7" s="115">
        <v>45</v>
      </c>
      <c r="J7" s="121"/>
      <c r="K7" s="119">
        <v>40</v>
      </c>
      <c r="L7" s="122">
        <f>500/(594.31747775582-27.23842536447*D7+0.82112226871*D7*D7-0.00930733913*D7*D7*D7+0.00004731582*D7*D7*D7*D7-0.00000009054*D7*D7*D7*D7*D7)*K7</f>
        <v>49.902548476307146</v>
      </c>
      <c r="M7" s="100" t="s">
        <v>120</v>
      </c>
      <c r="N7" s="78"/>
      <c r="O7" s="78"/>
    </row>
    <row r="8" spans="1:15" s="2" customFormat="1" ht="13" customHeight="1">
      <c r="A8" s="60"/>
      <c r="B8" s="60"/>
      <c r="C8" s="61"/>
      <c r="D8" s="62"/>
      <c r="E8" s="64"/>
      <c r="F8" s="60"/>
      <c r="G8" s="60"/>
      <c r="H8" s="60"/>
      <c r="I8" s="60"/>
      <c r="J8" s="60"/>
      <c r="K8" s="63"/>
      <c r="L8" s="64"/>
      <c r="M8" s="60"/>
      <c r="N8" s="78"/>
      <c r="O8" s="78"/>
    </row>
    <row r="9" spans="1:15" s="2" customFormat="1" ht="16">
      <c r="A9" s="202" t="s">
        <v>29</v>
      </c>
      <c r="B9" s="202"/>
      <c r="C9" s="202"/>
      <c r="D9" s="202"/>
      <c r="E9" s="201"/>
      <c r="F9" s="201"/>
      <c r="G9" s="202"/>
      <c r="H9" s="202"/>
      <c r="I9" s="202"/>
      <c r="J9" s="202"/>
      <c r="K9" s="202"/>
      <c r="L9" s="201"/>
      <c r="M9" s="201"/>
      <c r="N9" s="78"/>
      <c r="O9" s="78"/>
    </row>
    <row r="10" spans="1:15" s="2" customFormat="1" ht="13" customHeight="1">
      <c r="A10" s="4" t="s">
        <v>6</v>
      </c>
      <c r="B10" s="18" t="s">
        <v>28</v>
      </c>
      <c r="C10" s="18" t="s">
        <v>93</v>
      </c>
      <c r="D10" s="27">
        <v>53.35</v>
      </c>
      <c r="E10" s="38">
        <f>L10/K10</f>
        <v>1.2220857253779822</v>
      </c>
      <c r="F10" s="18" t="s">
        <v>112</v>
      </c>
      <c r="G10" s="84">
        <v>40</v>
      </c>
      <c r="H10" s="84">
        <v>45</v>
      </c>
      <c r="I10" s="84">
        <v>50</v>
      </c>
      <c r="J10" s="8"/>
      <c r="K10" s="44">
        <v>50</v>
      </c>
      <c r="L10" s="32">
        <f>500/(594.31747775582-27.23842536447*D10+0.82112226871*D10*D10-0.00930733913*D10*D10*D10+0.00004731582*D10*D10*D10*D10-0.00000009054*D10*D10*D10*D10*D10)*K10</f>
        <v>61.104286268899109</v>
      </c>
      <c r="M10" s="19" t="s">
        <v>118</v>
      </c>
      <c r="N10" s="78"/>
      <c r="O10" s="78"/>
    </row>
    <row r="11" spans="1:15" s="2" customFormat="1" ht="13" customHeight="1">
      <c r="A11" s="60"/>
      <c r="B11" s="60"/>
      <c r="C11" s="61"/>
      <c r="D11" s="62"/>
      <c r="E11" s="64"/>
      <c r="F11" s="60"/>
      <c r="G11" s="60"/>
      <c r="H11" s="60"/>
      <c r="I11" s="60"/>
      <c r="J11" s="60"/>
      <c r="K11" s="63"/>
      <c r="L11" s="64"/>
      <c r="M11" s="60"/>
      <c r="N11" s="78"/>
      <c r="O11" s="78"/>
    </row>
    <row r="12" spans="1:15" ht="18.75" customHeight="1">
      <c r="A12" s="203" t="s">
        <v>30</v>
      </c>
      <c r="B12" s="203"/>
      <c r="C12" s="203"/>
      <c r="D12" s="203"/>
      <c r="E12" s="201"/>
      <c r="F12" s="201"/>
      <c r="G12" s="203"/>
      <c r="H12" s="203"/>
      <c r="I12" s="203"/>
      <c r="J12" s="203"/>
      <c r="K12" s="203"/>
      <c r="L12" s="201"/>
      <c r="M12" s="201"/>
      <c r="N12" s="81"/>
      <c r="O12" s="81"/>
    </row>
    <row r="13" spans="1:15">
      <c r="A13" s="91" t="s">
        <v>6</v>
      </c>
      <c r="B13" s="22" t="s">
        <v>35</v>
      </c>
      <c r="C13" s="16" t="s">
        <v>94</v>
      </c>
      <c r="D13" s="37">
        <v>59</v>
      </c>
      <c r="E13" s="106">
        <f>L13/K13</f>
        <v>1.1295386012171795</v>
      </c>
      <c r="F13" s="22" t="s">
        <v>113</v>
      </c>
      <c r="G13" s="92">
        <v>50</v>
      </c>
      <c r="H13" s="124">
        <v>55</v>
      </c>
      <c r="I13" s="92">
        <v>60</v>
      </c>
      <c r="J13" s="23"/>
      <c r="K13" s="43">
        <v>60</v>
      </c>
      <c r="L13" s="126">
        <f>500/(594.31747775582-27.23842536447*D13+0.82112226871*D13*D13-0.00930733913*D13*D13*D13+0.00004731582*D13*D13*D13*D13-0.00000009054*D13*D13*D13*D13*D13)*K13</f>
        <v>67.772316073030765</v>
      </c>
      <c r="M13" s="94" t="s">
        <v>118</v>
      </c>
      <c r="N13" s="81"/>
      <c r="O13" s="81"/>
    </row>
    <row r="14" spans="1:15">
      <c r="A14" s="95" t="s">
        <v>6</v>
      </c>
      <c r="B14" s="104" t="s">
        <v>36</v>
      </c>
      <c r="C14" s="96" t="s">
        <v>37</v>
      </c>
      <c r="D14" s="123">
        <v>56</v>
      </c>
      <c r="E14" s="107">
        <f>L14/K14</f>
        <v>1.1766051063308975</v>
      </c>
      <c r="F14" s="104" t="s">
        <v>113</v>
      </c>
      <c r="G14" s="98">
        <v>55</v>
      </c>
      <c r="H14" s="125">
        <v>60</v>
      </c>
      <c r="I14" s="98">
        <v>62.5</v>
      </c>
      <c r="J14" s="121"/>
      <c r="K14" s="99">
        <v>62.5</v>
      </c>
      <c r="L14" s="127">
        <f>500/(594.31747775582-27.23842536447*D14+0.82112226871*D14*D14-0.00930733913*D14*D14*D14+0.00004731582*D14*D14*D14*D14-0.00000009054*D14*D14*D14*D14*D14)*K14</f>
        <v>73.537819145681098</v>
      </c>
      <c r="M14" s="100" t="s">
        <v>119</v>
      </c>
      <c r="N14" s="81"/>
      <c r="O14" s="81"/>
    </row>
    <row r="15" spans="1:15">
      <c r="B15" s="20"/>
      <c r="C15" s="20"/>
      <c r="D15" s="29"/>
      <c r="E15" s="35"/>
      <c r="F15" s="20"/>
      <c r="G15" s="42"/>
      <c r="H15" s="42"/>
      <c r="I15" s="42"/>
      <c r="M15" s="6"/>
      <c r="N15" s="81"/>
      <c r="O15" s="81"/>
    </row>
    <row r="16" spans="1:15" ht="16">
      <c r="A16" s="202" t="s">
        <v>90</v>
      </c>
      <c r="B16" s="202"/>
      <c r="C16" s="202"/>
      <c r="D16" s="202"/>
      <c r="E16" s="201"/>
      <c r="F16" s="201"/>
      <c r="G16" s="202"/>
      <c r="H16" s="202"/>
      <c r="I16" s="202"/>
      <c r="J16" s="202"/>
      <c r="K16" s="202"/>
      <c r="L16" s="201"/>
      <c r="M16" s="201"/>
      <c r="N16" s="81"/>
      <c r="O16" s="81"/>
    </row>
    <row r="17" spans="1:15">
      <c r="A17" s="4" t="s">
        <v>6</v>
      </c>
      <c r="B17" s="18" t="s">
        <v>38</v>
      </c>
      <c r="C17" s="46" t="s">
        <v>39</v>
      </c>
      <c r="D17" s="27">
        <v>61.75</v>
      </c>
      <c r="E17" s="38">
        <f>L17/K17</f>
        <v>1.0904679856810471</v>
      </c>
      <c r="F17" s="18" t="s">
        <v>113</v>
      </c>
      <c r="G17" s="84">
        <v>40</v>
      </c>
      <c r="H17" s="89">
        <v>42.5</v>
      </c>
      <c r="I17" s="84">
        <v>42.5</v>
      </c>
      <c r="J17" s="8"/>
      <c r="K17" s="44">
        <v>42.5</v>
      </c>
      <c r="L17" s="32">
        <f>500/(594.31747775582-27.23842536447*D17+0.82112226871*D17*D17-0.00930733913*D17*D17*D17+0.00004731582*D17*D17*D17*D17-0.00000009054*D17*D17*D17*D17*D17)*K17</f>
        <v>46.344889391444504</v>
      </c>
      <c r="M17" s="19" t="s">
        <v>119</v>
      </c>
      <c r="N17" s="81"/>
      <c r="O17" s="81"/>
    </row>
    <row r="18" spans="1:15">
      <c r="B18" s="20"/>
      <c r="C18" s="20"/>
      <c r="D18" s="29"/>
      <c r="E18" s="35"/>
      <c r="F18" s="20"/>
      <c r="M18" s="6"/>
      <c r="N18" s="81"/>
      <c r="O18" s="81"/>
    </row>
    <row r="19" spans="1:15" ht="16">
      <c r="A19" s="201" t="s">
        <v>90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81"/>
      <c r="O19" s="81"/>
    </row>
    <row r="20" spans="1:15">
      <c r="A20" s="56" t="s">
        <v>6</v>
      </c>
      <c r="B20" s="22" t="s">
        <v>40</v>
      </c>
      <c r="C20" s="46" t="s">
        <v>41</v>
      </c>
      <c r="D20" s="37">
        <v>67.25</v>
      </c>
      <c r="E20" s="109">
        <f>L20/K20</f>
        <v>0.7732968440084963</v>
      </c>
      <c r="F20" s="18" t="s">
        <v>114</v>
      </c>
      <c r="G20" s="84">
        <v>115</v>
      </c>
      <c r="H20" s="84">
        <v>120</v>
      </c>
      <c r="I20" s="84">
        <v>125</v>
      </c>
      <c r="J20" s="23"/>
      <c r="K20" s="57">
        <v>125</v>
      </c>
      <c r="L20" s="32">
        <f>500/(-216.0475144+16.2606339*D20-0.002388645*D20*D20-0.00113732*D20*D20*D20+0.00000701863*D20*D20*D20*D20-0.0000000129*D20*D20*D20*D20*D20)*K20</f>
        <v>96.662105501062044</v>
      </c>
      <c r="M20" s="15" t="s">
        <v>119</v>
      </c>
      <c r="N20" s="81"/>
      <c r="O20" s="81"/>
    </row>
    <row r="21" spans="1:15">
      <c r="A21" s="14"/>
      <c r="B21" s="16"/>
      <c r="C21" s="16"/>
      <c r="D21" s="28"/>
      <c r="E21" s="106"/>
      <c r="F21" s="16"/>
      <c r="G21" s="13"/>
      <c r="H21" s="13"/>
      <c r="I21" s="13"/>
      <c r="J21" s="13"/>
      <c r="K21" s="43"/>
      <c r="L21" s="33"/>
      <c r="M21" s="17"/>
      <c r="N21" s="81"/>
      <c r="O21" s="81"/>
    </row>
    <row r="22" spans="1:15" ht="16">
      <c r="A22" s="201" t="s">
        <v>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81"/>
      <c r="O22" s="81"/>
    </row>
    <row r="23" spans="1:15">
      <c r="A23" s="91" t="s">
        <v>6</v>
      </c>
      <c r="B23" s="22" t="s">
        <v>42</v>
      </c>
      <c r="C23" s="16" t="s">
        <v>95</v>
      </c>
      <c r="D23" s="37">
        <v>74.099999999999994</v>
      </c>
      <c r="E23" s="106">
        <f>L23/K23</f>
        <v>0.71860235718491305</v>
      </c>
      <c r="F23" s="22" t="s">
        <v>113</v>
      </c>
      <c r="G23" s="92">
        <v>65</v>
      </c>
      <c r="H23" s="128">
        <v>70</v>
      </c>
      <c r="I23" s="93">
        <v>70</v>
      </c>
      <c r="J23" s="23"/>
      <c r="K23" s="43">
        <v>65</v>
      </c>
      <c r="L23" s="126">
        <f>500/(-216.0475144+16.2606339*D23-0.002388645*D23*D23-0.00113732*D23*D23*D23+0.00000701863*D23*D23*D23*D23-0.0000000129*D23*D23*D23*D23*D23)*K23</f>
        <v>46.709153217019349</v>
      </c>
      <c r="M23" s="94" t="s">
        <v>118</v>
      </c>
      <c r="N23" s="81"/>
      <c r="O23" s="81"/>
    </row>
    <row r="24" spans="1:15">
      <c r="A24" s="95" t="s">
        <v>6</v>
      </c>
      <c r="B24" s="104" t="s">
        <v>43</v>
      </c>
      <c r="C24" s="96" t="s">
        <v>44</v>
      </c>
      <c r="D24" s="123">
        <v>73.5</v>
      </c>
      <c r="E24" s="107">
        <f>L24/K24</f>
        <v>0.72277588621134892</v>
      </c>
      <c r="F24" s="104" t="s">
        <v>114</v>
      </c>
      <c r="G24" s="98">
        <v>110</v>
      </c>
      <c r="H24" s="125">
        <v>117.5</v>
      </c>
      <c r="I24" s="98">
        <v>120</v>
      </c>
      <c r="J24" s="121"/>
      <c r="K24" s="99">
        <v>120</v>
      </c>
      <c r="L24" s="127">
        <f>500/(-216.0475144+16.2606339*D24-0.002388645*D24*D24-0.00113732*D24*D24*D24+0.00000701863*D24*D24*D24*D24-0.0000000129*D24*D24*D24*D24*D24)*K24</f>
        <v>86.733106345361875</v>
      </c>
      <c r="M24" s="100" t="s">
        <v>119</v>
      </c>
      <c r="N24" s="81"/>
      <c r="O24" s="81"/>
    </row>
    <row r="25" spans="1:15">
      <c r="A25" s="65"/>
      <c r="B25" s="66"/>
      <c r="C25" s="66"/>
      <c r="D25" s="67"/>
      <c r="E25" s="108"/>
      <c r="F25" s="66"/>
      <c r="G25" s="68"/>
      <c r="H25" s="68"/>
      <c r="I25" s="68"/>
      <c r="J25" s="68"/>
      <c r="K25" s="69"/>
      <c r="L25" s="70"/>
      <c r="M25" s="71"/>
      <c r="N25" s="81"/>
      <c r="O25" s="81"/>
    </row>
    <row r="26" spans="1:15" ht="16">
      <c r="A26" s="203" t="s">
        <v>91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81"/>
      <c r="O26" s="81"/>
    </row>
    <row r="27" spans="1:15">
      <c r="A27" s="91" t="s">
        <v>6</v>
      </c>
      <c r="B27" s="22" t="s">
        <v>45</v>
      </c>
      <c r="C27" s="16" t="s">
        <v>46</v>
      </c>
      <c r="D27" s="37">
        <v>78.7</v>
      </c>
      <c r="E27" s="106">
        <f>L27/K27</f>
        <v>0.68985316428511423</v>
      </c>
      <c r="F27" s="22" t="s">
        <v>114</v>
      </c>
      <c r="G27" s="92">
        <v>150</v>
      </c>
      <c r="H27" s="124">
        <v>162.5</v>
      </c>
      <c r="I27" s="93">
        <v>165</v>
      </c>
      <c r="J27" s="23"/>
      <c r="K27" s="43">
        <v>162.5</v>
      </c>
      <c r="L27" s="126">
        <f>500/(-216.0475144+16.2606339*D27-0.002388645*D27*D27-0.00113732*D27*D27*D27+0.00000701863*D27*D27*D27*D27-0.0000000129*D27*D27*D27*D27*D27)*K27</f>
        <v>112.10113919633106</v>
      </c>
      <c r="M27" s="94" t="s">
        <v>119</v>
      </c>
      <c r="N27" s="81"/>
      <c r="O27" s="81"/>
    </row>
    <row r="28" spans="1:15">
      <c r="A28" s="95" t="s">
        <v>7</v>
      </c>
      <c r="B28" s="104" t="s">
        <v>47</v>
      </c>
      <c r="C28" s="96" t="s">
        <v>48</v>
      </c>
      <c r="D28" s="123">
        <v>76.599999999999994</v>
      </c>
      <c r="E28" s="107">
        <f>L28/K28</f>
        <v>0.70229992813237185</v>
      </c>
      <c r="F28" s="104" t="s">
        <v>113</v>
      </c>
      <c r="G28" s="98">
        <v>95</v>
      </c>
      <c r="H28" s="125">
        <v>97.5</v>
      </c>
      <c r="I28" s="97">
        <v>100</v>
      </c>
      <c r="J28" s="121"/>
      <c r="K28" s="99">
        <v>97.5</v>
      </c>
      <c r="L28" s="127">
        <f>500/(-216.0475144+16.2606339*D28-0.002388645*D28*D28-0.00113732*D28*D28*D28+0.00000701863*D28*D28*D28*D28-0.0000000129*D28*D28*D28*D28*D28)*K28</f>
        <v>68.474242992906255</v>
      </c>
      <c r="M28" s="100" t="s">
        <v>119</v>
      </c>
      <c r="N28" s="81"/>
      <c r="O28" s="81"/>
    </row>
    <row r="29" spans="1:15">
      <c r="A29" s="65"/>
      <c r="B29" s="66"/>
      <c r="C29" s="66"/>
      <c r="D29" s="67"/>
      <c r="E29" s="108"/>
      <c r="F29" s="66"/>
      <c r="G29" s="68"/>
      <c r="H29" s="68"/>
      <c r="I29" s="68"/>
      <c r="J29" s="68"/>
      <c r="K29" s="69"/>
      <c r="L29" s="70"/>
      <c r="M29" s="71"/>
      <c r="N29" s="81"/>
      <c r="O29" s="81"/>
    </row>
    <row r="30" spans="1:15" ht="18.75" customHeight="1">
      <c r="A30" s="202" t="s">
        <v>9</v>
      </c>
      <c r="B30" s="202"/>
      <c r="C30" s="202"/>
      <c r="D30" s="202"/>
      <c r="E30" s="201"/>
      <c r="F30" s="201"/>
      <c r="G30" s="202"/>
      <c r="H30" s="202"/>
      <c r="I30" s="202"/>
      <c r="J30" s="202"/>
      <c r="K30" s="202"/>
      <c r="L30" s="201"/>
      <c r="M30" s="201"/>
      <c r="N30" s="81"/>
      <c r="O30" s="81"/>
    </row>
    <row r="31" spans="1:15">
      <c r="A31" s="4" t="s">
        <v>6</v>
      </c>
      <c r="B31" s="18" t="s">
        <v>49</v>
      </c>
      <c r="C31" s="46" t="s">
        <v>50</v>
      </c>
      <c r="D31" s="48">
        <v>89.1</v>
      </c>
      <c r="E31" s="38">
        <f>L31/K31</f>
        <v>0.64165241378884541</v>
      </c>
      <c r="F31" s="18" t="s">
        <v>113</v>
      </c>
      <c r="G31" s="84">
        <v>140</v>
      </c>
      <c r="H31" s="84">
        <v>150</v>
      </c>
      <c r="I31" s="89">
        <v>155</v>
      </c>
      <c r="J31" s="8"/>
      <c r="K31" s="49">
        <v>150</v>
      </c>
      <c r="L31" s="32">
        <f>500/(-216.0475144+16.2606339*D31-0.002388645*D31*D31-0.00113732*D31*D31*D31+0.00000701863*D31*D31*D31*D31-0.0000000129*D31*D31*D31*D31*D31)*K31</f>
        <v>96.24786206832681</v>
      </c>
      <c r="M31" s="19" t="s">
        <v>119</v>
      </c>
      <c r="N31" s="81"/>
      <c r="O31" s="81"/>
    </row>
    <row r="32" spans="1:15">
      <c r="B32" s="20"/>
      <c r="C32" s="20"/>
      <c r="D32" s="29"/>
      <c r="E32" s="35"/>
      <c r="F32" s="20"/>
      <c r="M32" s="6"/>
      <c r="N32" s="81"/>
      <c r="O32" s="81"/>
    </row>
    <row r="33" spans="1:15" ht="16">
      <c r="A33" s="201" t="s">
        <v>10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81"/>
      <c r="O33" s="81"/>
    </row>
    <row r="34" spans="1:15">
      <c r="A34" s="4" t="s">
        <v>6</v>
      </c>
      <c r="B34" s="18" t="s">
        <v>53</v>
      </c>
      <c r="C34" s="46" t="s">
        <v>54</v>
      </c>
      <c r="D34" s="27">
        <v>96.95</v>
      </c>
      <c r="E34" s="38">
        <f>L34/K34</f>
        <v>0.61640495973304743</v>
      </c>
      <c r="F34" s="18" t="s">
        <v>114</v>
      </c>
      <c r="G34" s="84">
        <v>175</v>
      </c>
      <c r="H34" s="84">
        <v>182.5</v>
      </c>
      <c r="I34" s="89">
        <v>187.5</v>
      </c>
      <c r="J34" s="8"/>
      <c r="K34" s="44">
        <v>182.5</v>
      </c>
      <c r="L34" s="32">
        <f>500/(-216.0475144+16.2606339*D34-0.002388645*D34*D34-0.00113732*D34*D34*D34+0.00000701863*D34*D34*D34*D34-0.0000000129*D34*D34*D34*D34*D34)*K34</f>
        <v>112.49390515128115</v>
      </c>
      <c r="M34" s="19" t="s">
        <v>119</v>
      </c>
      <c r="N34" s="81"/>
      <c r="O34" s="81"/>
    </row>
    <row r="35" spans="1:15">
      <c r="B35" s="20"/>
      <c r="C35" s="20"/>
      <c r="D35" s="29"/>
      <c r="E35" s="35"/>
      <c r="F35" s="20"/>
      <c r="M35" s="6"/>
      <c r="N35" s="81"/>
      <c r="O35" s="81"/>
    </row>
    <row r="36" spans="1:15" ht="16">
      <c r="A36" s="201" t="s">
        <v>11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81"/>
      <c r="O36" s="81"/>
    </row>
    <row r="37" spans="1:15">
      <c r="A37" s="91" t="s">
        <v>6</v>
      </c>
      <c r="B37" s="22" t="s">
        <v>51</v>
      </c>
      <c r="C37" s="16" t="s">
        <v>52</v>
      </c>
      <c r="D37" s="37">
        <v>104</v>
      </c>
      <c r="E37" s="106">
        <f>L37/K37</f>
        <v>0.59950261678771954</v>
      </c>
      <c r="F37" s="22" t="s">
        <v>112</v>
      </c>
      <c r="G37" s="92">
        <v>145</v>
      </c>
      <c r="H37" s="124">
        <v>150</v>
      </c>
      <c r="I37" s="92">
        <v>155</v>
      </c>
      <c r="J37" s="23"/>
      <c r="K37" s="43">
        <v>155</v>
      </c>
      <c r="L37" s="126">
        <f>500/(-216.0475144+16.2606339*D37-0.002388645*D37*D37-0.00113732*D37*D37*D37+0.00000701863*D37*D37*D37*D37-0.0000000129*D37*D37*D37*D37*D37)*K37</f>
        <v>92.922905602096534</v>
      </c>
      <c r="M37" s="94" t="s">
        <v>119</v>
      </c>
      <c r="N37" s="81"/>
      <c r="O37" s="81"/>
    </row>
    <row r="38" spans="1:15">
      <c r="A38" s="95" t="s">
        <v>6</v>
      </c>
      <c r="B38" s="104" t="s">
        <v>55</v>
      </c>
      <c r="C38" s="96" t="s">
        <v>56</v>
      </c>
      <c r="D38" s="123">
        <v>106.1</v>
      </c>
      <c r="E38" s="107">
        <f>L38/K38</f>
        <v>0.59530893892086489</v>
      </c>
      <c r="F38" s="104" t="s">
        <v>113</v>
      </c>
      <c r="G38" s="98">
        <v>135</v>
      </c>
      <c r="H38" s="125">
        <v>140</v>
      </c>
      <c r="I38" s="97">
        <v>145</v>
      </c>
      <c r="J38" s="121"/>
      <c r="K38" s="99">
        <v>140</v>
      </c>
      <c r="L38" s="127">
        <f>500/(-216.0475144+16.2606339*D38-0.002388645*D38*D38-0.00113732*D38*D38*D38+0.00000701863*D38*D38*D38*D38-0.0000000129*D38*D38*D38*D38*D38)*K38</f>
        <v>83.34325144892108</v>
      </c>
      <c r="M38" s="100" t="s">
        <v>124</v>
      </c>
      <c r="N38" s="81"/>
      <c r="O38" s="81"/>
    </row>
    <row r="39" spans="1:15">
      <c r="B39" s="20"/>
      <c r="C39" s="20"/>
      <c r="D39" s="29"/>
      <c r="E39" s="35"/>
      <c r="F39" s="20"/>
      <c r="M39" s="6"/>
    </row>
    <row r="40" spans="1:15">
      <c r="B40" s="20"/>
      <c r="C40" s="20"/>
      <c r="D40" s="29"/>
      <c r="E40" s="35"/>
      <c r="F40" s="20"/>
      <c r="M40" s="6"/>
    </row>
    <row r="41" spans="1:15" ht="13" customHeight="1">
      <c r="B41" s="20"/>
      <c r="C41" s="7"/>
      <c r="D41" s="30"/>
      <c r="E41" s="110"/>
      <c r="F41" s="20"/>
      <c r="M41" s="6"/>
    </row>
    <row r="42" spans="1:15" s="12" customFormat="1" ht="18" customHeight="1">
      <c r="A42" s="5"/>
      <c r="B42" s="74" t="s">
        <v>82</v>
      </c>
      <c r="C42" s="6"/>
      <c r="D42" s="30"/>
      <c r="E42" s="110"/>
      <c r="F42" s="20"/>
      <c r="G42" s="9"/>
      <c r="H42" s="9"/>
      <c r="I42" s="9"/>
      <c r="J42" s="9"/>
      <c r="K42" s="42"/>
      <c r="L42" s="34"/>
      <c r="M42" s="6"/>
    </row>
    <row r="43" spans="1:15" ht="16">
      <c r="B43" s="7" t="s">
        <v>83</v>
      </c>
      <c r="C43" s="20"/>
      <c r="D43" s="30"/>
      <c r="E43" s="110"/>
      <c r="F43" s="20"/>
      <c r="M43" s="6"/>
    </row>
    <row r="44" spans="1:15" ht="14">
      <c r="B44" s="75"/>
      <c r="C44" s="75" t="s">
        <v>86</v>
      </c>
      <c r="D44" s="30"/>
      <c r="E44" s="110"/>
      <c r="F44" s="20"/>
      <c r="M44" s="6"/>
    </row>
    <row r="45" spans="1:15" s="85" customFormat="1" ht="14">
      <c r="A45" s="65"/>
      <c r="B45" s="76" t="s">
        <v>84</v>
      </c>
      <c r="C45" s="76" t="s">
        <v>85</v>
      </c>
      <c r="D45" s="77" t="s">
        <v>96</v>
      </c>
      <c r="E45" s="111" t="s">
        <v>4</v>
      </c>
      <c r="F45" s="76" t="s">
        <v>14</v>
      </c>
      <c r="G45" s="68"/>
      <c r="H45" s="68"/>
      <c r="I45" s="68"/>
      <c r="J45" s="68"/>
      <c r="K45" s="69"/>
      <c r="L45" s="70"/>
      <c r="M45" s="71"/>
    </row>
    <row r="46" spans="1:15" s="85" customFormat="1">
      <c r="A46" s="65"/>
      <c r="B46" s="66" t="s">
        <v>53</v>
      </c>
      <c r="C46" s="71" t="s">
        <v>86</v>
      </c>
      <c r="D46" s="113">
        <v>100</v>
      </c>
      <c r="E46" s="69">
        <v>182.5</v>
      </c>
      <c r="F46" s="70">
        <v>112.49390515128115</v>
      </c>
      <c r="G46" s="68"/>
      <c r="H46" s="68"/>
      <c r="I46" s="68"/>
      <c r="J46" s="68"/>
      <c r="K46" s="69"/>
      <c r="L46" s="70"/>
      <c r="M46" s="71"/>
    </row>
    <row r="47" spans="1:15" s="85" customFormat="1" ht="13" customHeight="1">
      <c r="A47" s="65"/>
      <c r="B47" s="66" t="s">
        <v>45</v>
      </c>
      <c r="C47" s="71" t="s">
        <v>86</v>
      </c>
      <c r="D47" s="113" t="s">
        <v>97</v>
      </c>
      <c r="E47" s="69">
        <v>162.5</v>
      </c>
      <c r="F47" s="70">
        <v>112.10113919633106</v>
      </c>
      <c r="G47" s="68"/>
      <c r="H47" s="68"/>
      <c r="I47" s="68"/>
      <c r="J47" s="68"/>
      <c r="K47" s="69"/>
      <c r="L47" s="70"/>
      <c r="M47" s="71"/>
    </row>
    <row r="48" spans="1:15" s="85" customFormat="1" ht="13" customHeight="1">
      <c r="A48" s="65"/>
      <c r="B48" s="66" t="s">
        <v>40</v>
      </c>
      <c r="C48" s="71" t="s">
        <v>86</v>
      </c>
      <c r="D48" s="113" t="s">
        <v>98</v>
      </c>
      <c r="E48" s="69">
        <v>125</v>
      </c>
      <c r="F48" s="70">
        <v>96.662105501062044</v>
      </c>
      <c r="G48" s="68"/>
      <c r="H48" s="68"/>
      <c r="I48" s="68"/>
      <c r="J48" s="68"/>
      <c r="K48" s="69"/>
      <c r="L48" s="70"/>
      <c r="M48" s="86"/>
    </row>
    <row r="49" spans="1:13" s="85" customFormat="1" ht="18" customHeight="1">
      <c r="A49" s="65"/>
      <c r="B49" s="87"/>
      <c r="C49" s="87"/>
      <c r="D49" s="88"/>
      <c r="E49" s="112"/>
      <c r="F49" s="87"/>
      <c r="G49" s="68"/>
      <c r="H49" s="68"/>
      <c r="I49" s="68"/>
      <c r="J49" s="68"/>
      <c r="K49" s="69"/>
      <c r="L49" s="70"/>
      <c r="M49" s="86"/>
    </row>
    <row r="51" spans="1:13" ht="13.5" customHeight="1"/>
  </sheetData>
  <mergeCells count="21">
    <mergeCell ref="A9:M9"/>
    <mergeCell ref="A5:M5"/>
    <mergeCell ref="A22:M22"/>
    <mergeCell ref="A26:M26"/>
    <mergeCell ref="A33:M33"/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  <mergeCell ref="A36:M36"/>
    <mergeCell ref="A16:M16"/>
    <mergeCell ref="A19:M19"/>
    <mergeCell ref="A30:M30"/>
    <mergeCell ref="A12:M12"/>
  </mergeCells>
  <phoneticPr fontId="8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E4F0-E795-4171-9FC5-76E319257EF1}">
  <dimension ref="A1:O30"/>
  <sheetViews>
    <sheetView zoomScaleNormal="100" workbookViewId="0">
      <selection activeCell="M7" sqref="M7"/>
    </sheetView>
  </sheetViews>
  <sheetFormatPr baseColWidth="10" defaultColWidth="8.6640625" defaultRowHeight="13"/>
  <cols>
    <col min="1" max="1" width="8.1640625" style="5" customWidth="1"/>
    <col min="2" max="2" width="18.33203125" style="3" customWidth="1"/>
    <col min="3" max="3" width="28" style="3" customWidth="1"/>
    <col min="4" max="4" width="16.1640625" style="31" customWidth="1"/>
    <col min="5" max="5" width="12.5" style="3" customWidth="1"/>
    <col min="6" max="6" width="35.83203125" style="3" bestFit="1" customWidth="1"/>
    <col min="7" max="10" width="5.83203125" style="9" customWidth="1"/>
    <col min="11" max="11" width="10.5" style="42" bestFit="1" customWidth="1"/>
    <col min="12" max="12" width="7.6640625" style="34" bestFit="1" customWidth="1"/>
    <col min="13" max="13" width="18.6640625" style="10" customWidth="1"/>
  </cols>
  <sheetData>
    <row r="1" spans="1:15" s="1" customFormat="1" ht="29" customHeight="1">
      <c r="A1" s="204" t="s">
        <v>104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5" s="1" customFormat="1" ht="62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O2" s="82"/>
    </row>
    <row r="3" spans="1:15" s="2" customFormat="1" ht="12" customHeight="1">
      <c r="A3" s="216" t="s">
        <v>111</v>
      </c>
      <c r="B3" s="220" t="s">
        <v>0</v>
      </c>
      <c r="C3" s="210" t="s">
        <v>123</v>
      </c>
      <c r="D3" s="212" t="s">
        <v>1</v>
      </c>
      <c r="E3" s="220" t="s">
        <v>14</v>
      </c>
      <c r="F3" s="220" t="s">
        <v>2</v>
      </c>
      <c r="G3" s="220" t="s">
        <v>3</v>
      </c>
      <c r="H3" s="220"/>
      <c r="I3" s="220"/>
      <c r="J3" s="220"/>
      <c r="K3" s="222" t="s">
        <v>4</v>
      </c>
      <c r="L3" s="214" t="s">
        <v>5</v>
      </c>
      <c r="M3" s="218" t="s">
        <v>117</v>
      </c>
      <c r="O3" s="78"/>
    </row>
    <row r="4" spans="1:15" s="2" customFormat="1" ht="21" customHeight="1" thickBot="1">
      <c r="A4" s="217"/>
      <c r="B4" s="221"/>
      <c r="C4" s="211"/>
      <c r="D4" s="213"/>
      <c r="E4" s="221"/>
      <c r="F4" s="221"/>
      <c r="G4" s="11">
        <v>1</v>
      </c>
      <c r="H4" s="11">
        <v>2</v>
      </c>
      <c r="I4" s="11">
        <v>3</v>
      </c>
      <c r="J4" s="11" t="s">
        <v>15</v>
      </c>
      <c r="K4" s="223"/>
      <c r="L4" s="215"/>
      <c r="M4" s="219"/>
      <c r="O4" s="78"/>
    </row>
    <row r="5" spans="1:15" ht="18.75" customHeight="1">
      <c r="A5" s="202" t="s">
        <v>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O5" s="81"/>
    </row>
    <row r="6" spans="1:15">
      <c r="A6" s="4" t="s">
        <v>6</v>
      </c>
      <c r="B6" s="18" t="s">
        <v>22</v>
      </c>
      <c r="C6" s="18" t="s">
        <v>27</v>
      </c>
      <c r="D6" s="48">
        <v>88.3</v>
      </c>
      <c r="E6" s="38">
        <f>L6/K6</f>
        <v>0.64469192361717698</v>
      </c>
      <c r="F6" s="18" t="s">
        <v>113</v>
      </c>
      <c r="G6" s="84">
        <v>100</v>
      </c>
      <c r="H6" s="84">
        <v>105</v>
      </c>
      <c r="I6" s="84">
        <v>110</v>
      </c>
      <c r="J6" s="8"/>
      <c r="K6" s="49">
        <v>110</v>
      </c>
      <c r="L6" s="32">
        <f>500/(-216.0475144+16.2606339*D6-0.002388645*D6*D6-0.00113732*D6*D6*D6+0.00000701863*D6*D6*D6*D6-0.0000000129*D6*D6*D6*D6*D6)*K6</f>
        <v>70.916111597889468</v>
      </c>
      <c r="M6" s="19" t="s">
        <v>124</v>
      </c>
      <c r="O6" s="81"/>
    </row>
    <row r="7" spans="1:15">
      <c r="B7" s="20"/>
      <c r="C7" s="20"/>
      <c r="D7" s="29"/>
      <c r="E7" s="20"/>
      <c r="F7" s="20"/>
      <c r="M7" s="6"/>
      <c r="O7" s="81"/>
    </row>
    <row r="8" spans="1:15" ht="16">
      <c r="B8" s="20"/>
      <c r="C8" s="7"/>
      <c r="D8" s="30"/>
      <c r="E8" s="6"/>
      <c r="F8" s="20"/>
      <c r="M8" s="6"/>
      <c r="O8" s="81"/>
    </row>
    <row r="9" spans="1:15">
      <c r="B9" s="20"/>
      <c r="C9" s="20"/>
      <c r="D9" s="29"/>
      <c r="E9" s="20"/>
      <c r="F9" s="20"/>
      <c r="M9" s="6"/>
      <c r="O9" s="81"/>
    </row>
    <row r="10" spans="1:15">
      <c r="F10" s="20"/>
      <c r="M10" s="6"/>
      <c r="O10" s="81"/>
    </row>
    <row r="11" spans="1:15">
      <c r="F11" s="20"/>
      <c r="M11" s="6"/>
      <c r="O11" s="81"/>
    </row>
    <row r="12" spans="1:15" ht="18.75" customHeight="1">
      <c r="F12" s="20"/>
      <c r="M12" s="6"/>
      <c r="O12" s="81"/>
    </row>
    <row r="13" spans="1:15" ht="18.75" customHeight="1">
      <c r="B13" s="20"/>
      <c r="C13" s="20"/>
      <c r="D13" s="29"/>
      <c r="E13" s="20"/>
      <c r="F13" s="20"/>
      <c r="M13" s="6"/>
      <c r="O13" s="81"/>
    </row>
    <row r="14" spans="1:15" ht="18.75" customHeight="1">
      <c r="B14" s="20"/>
      <c r="C14" s="20"/>
      <c r="D14" s="29"/>
      <c r="E14" s="20"/>
      <c r="F14" s="20"/>
      <c r="M14" s="6"/>
      <c r="O14" s="81"/>
    </row>
    <row r="15" spans="1:15" ht="18.75" customHeight="1"/>
    <row r="18" spans="1:13" ht="18.75" customHeight="1"/>
    <row r="21" spans="1:13" s="12" customFormat="1" ht="18" customHeight="1">
      <c r="A21" s="5"/>
      <c r="B21" s="3"/>
      <c r="C21" s="3"/>
      <c r="D21" s="31"/>
      <c r="E21" s="3"/>
      <c r="F21" s="3"/>
      <c r="G21" s="9"/>
      <c r="H21" s="9"/>
      <c r="I21" s="9"/>
      <c r="J21" s="9"/>
      <c r="K21" s="42"/>
      <c r="L21" s="34"/>
      <c r="M21" s="10"/>
    </row>
    <row r="26" spans="1:13" ht="13" customHeight="1"/>
    <row r="27" spans="1:13" ht="13" customHeight="1"/>
    <row r="28" spans="1:13" ht="18" customHeight="1"/>
    <row r="30" spans="1:13" ht="13.5" customHeight="1"/>
  </sheetData>
  <mergeCells count="12">
    <mergeCell ref="A5:M5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1"/>
  <sheetViews>
    <sheetView zoomScaleNormal="100" workbookViewId="0">
      <selection activeCell="M32" sqref="M32"/>
    </sheetView>
  </sheetViews>
  <sheetFormatPr baseColWidth="10" defaultColWidth="8.83203125" defaultRowHeight="13"/>
  <cols>
    <col min="1" max="1" width="7.5" customWidth="1"/>
    <col min="2" max="2" width="23.1640625" customWidth="1"/>
    <col min="3" max="3" width="27.6640625" customWidth="1"/>
    <col min="4" max="4" width="16.5" style="31" customWidth="1"/>
    <col min="5" max="5" width="13.33203125" style="36" customWidth="1"/>
    <col min="6" max="6" width="37.1640625" customWidth="1"/>
    <col min="7" max="9" width="5.6640625" bestFit="1" customWidth="1"/>
    <col min="10" max="10" width="4.33203125" bestFit="1" customWidth="1"/>
    <col min="11" max="11" width="10.5" style="26" customWidth="1"/>
    <col min="12" max="12" width="10.5" style="36" bestFit="1" customWidth="1"/>
    <col min="13" max="13" width="19" customWidth="1"/>
  </cols>
  <sheetData>
    <row r="1" spans="1:19" ht="29" customHeight="1">
      <c r="A1" s="204" t="s">
        <v>103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  <c r="N1" s="21"/>
      <c r="O1" s="21"/>
      <c r="P1" s="21"/>
      <c r="Q1" s="21"/>
      <c r="R1" s="21"/>
      <c r="S1" s="21"/>
    </row>
    <row r="2" spans="1:19" ht="62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21"/>
      <c r="O2" s="21"/>
      <c r="P2" s="21"/>
      <c r="Q2" s="21"/>
      <c r="R2" s="21"/>
      <c r="S2" s="21"/>
    </row>
    <row r="3" spans="1:19" ht="12" customHeight="1">
      <c r="A3" s="183" t="s">
        <v>111</v>
      </c>
      <c r="B3" s="185" t="s">
        <v>0</v>
      </c>
      <c r="C3" s="187" t="s">
        <v>122</v>
      </c>
      <c r="D3" s="189" t="s">
        <v>12</v>
      </c>
      <c r="E3" s="191" t="s">
        <v>14</v>
      </c>
      <c r="F3" s="185" t="s">
        <v>2</v>
      </c>
      <c r="G3" s="198" t="s">
        <v>13</v>
      </c>
      <c r="H3" s="199"/>
      <c r="I3" s="199"/>
      <c r="J3" s="200"/>
      <c r="K3" s="193" t="s">
        <v>4</v>
      </c>
      <c r="L3" s="191" t="s">
        <v>5</v>
      </c>
      <c r="M3" s="195" t="s">
        <v>117</v>
      </c>
      <c r="N3" s="78"/>
      <c r="O3" s="78"/>
      <c r="P3" s="2"/>
      <c r="Q3" s="2"/>
      <c r="R3" s="2"/>
      <c r="S3" s="2"/>
    </row>
    <row r="4" spans="1:19" ht="21" customHeight="1" thickBot="1">
      <c r="A4" s="184"/>
      <c r="B4" s="186"/>
      <c r="C4" s="188"/>
      <c r="D4" s="190"/>
      <c r="E4" s="192"/>
      <c r="F4" s="186"/>
      <c r="G4" s="11">
        <v>1</v>
      </c>
      <c r="H4" s="11">
        <v>2</v>
      </c>
      <c r="I4" s="11">
        <v>3</v>
      </c>
      <c r="J4" s="11" t="s">
        <v>15</v>
      </c>
      <c r="K4" s="194"/>
      <c r="L4" s="192"/>
      <c r="M4" s="196"/>
      <c r="N4" s="78"/>
      <c r="O4" s="78"/>
      <c r="P4" s="2"/>
      <c r="Q4" s="2"/>
      <c r="R4" s="2"/>
      <c r="S4" s="2"/>
    </row>
    <row r="5" spans="1:19" ht="16">
      <c r="A5" s="197" t="s">
        <v>29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81"/>
      <c r="O5" s="81"/>
    </row>
    <row r="6" spans="1:19">
      <c r="A6" s="4" t="s">
        <v>6</v>
      </c>
      <c r="B6" s="18" t="s">
        <v>28</v>
      </c>
      <c r="C6" s="18" t="s">
        <v>93</v>
      </c>
      <c r="D6" s="27">
        <v>53.35</v>
      </c>
      <c r="E6" s="38">
        <f>L6/K6</f>
        <v>1.2220857253779822</v>
      </c>
      <c r="F6" s="18" t="s">
        <v>112</v>
      </c>
      <c r="G6" s="84">
        <v>105</v>
      </c>
      <c r="H6" s="84">
        <v>110</v>
      </c>
      <c r="I6" s="84">
        <v>115</v>
      </c>
      <c r="J6" s="8"/>
      <c r="K6" s="44">
        <v>115</v>
      </c>
      <c r="L6" s="32">
        <f>500/(594.31747775582-27.23842536447*D6+0.82112226871*D6*D6-0.00930733913*D6*D6*D6+0.00004731582*D6*D6*D6*D6-0.00000009054*D6*D6*D6*D6*D6)*K6</f>
        <v>140.53985841846796</v>
      </c>
      <c r="M6" s="19" t="s">
        <v>118</v>
      </c>
      <c r="N6" s="81"/>
      <c r="O6" s="81"/>
    </row>
    <row r="7" spans="1:19">
      <c r="A7" s="5"/>
      <c r="B7" s="20"/>
      <c r="C7" s="20"/>
      <c r="D7" s="29"/>
      <c r="E7" s="35"/>
      <c r="F7" s="20"/>
      <c r="G7" s="42"/>
      <c r="H7" s="42"/>
      <c r="I7" s="42"/>
      <c r="J7" s="9"/>
      <c r="K7" s="42"/>
      <c r="L7" s="34"/>
      <c r="M7" s="6"/>
      <c r="N7" s="81"/>
      <c r="O7" s="81"/>
    </row>
    <row r="8" spans="1:19" ht="16">
      <c r="A8" s="202" t="s">
        <v>90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81"/>
      <c r="O8" s="81"/>
    </row>
    <row r="9" spans="1:19">
      <c r="A9" s="4" t="s">
        <v>6</v>
      </c>
      <c r="B9" s="18" t="s">
        <v>57</v>
      </c>
      <c r="C9" s="46" t="s">
        <v>58</v>
      </c>
      <c r="D9" s="27">
        <v>62.7</v>
      </c>
      <c r="E9" s="38">
        <f>L9/K9</f>
        <v>1.0778503479140442</v>
      </c>
      <c r="F9" s="18" t="s">
        <v>112</v>
      </c>
      <c r="G9" s="84">
        <v>90</v>
      </c>
      <c r="H9" s="84">
        <v>100</v>
      </c>
      <c r="I9" s="84">
        <v>110</v>
      </c>
      <c r="J9" s="8"/>
      <c r="K9" s="44">
        <v>110</v>
      </c>
      <c r="L9" s="32">
        <f>500/(594.31747775582-27.23842536447*D9+0.82112226871*D9*D9-0.00930733913*D9*D9*D9+0.00004731582*D9*D9*D9*D9-0.00000009054*D9*D9*D9*D9*D9)*K9</f>
        <v>118.56353827054487</v>
      </c>
      <c r="M9" s="19" t="s">
        <v>119</v>
      </c>
      <c r="N9" s="81"/>
      <c r="O9" s="81"/>
    </row>
    <row r="10" spans="1:19">
      <c r="A10" s="14"/>
      <c r="B10" s="16"/>
      <c r="C10" s="16"/>
      <c r="D10" s="28"/>
      <c r="E10" s="45"/>
      <c r="F10" s="16"/>
      <c r="G10" s="43"/>
      <c r="H10" s="43"/>
      <c r="I10" s="43"/>
      <c r="J10" s="13"/>
      <c r="K10" s="43"/>
      <c r="L10" s="33"/>
      <c r="M10" s="17"/>
      <c r="N10" s="81"/>
      <c r="O10" s="81"/>
    </row>
    <row r="11" spans="1:19" ht="16">
      <c r="A11" s="202" t="s">
        <v>90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81"/>
      <c r="O11" s="81"/>
    </row>
    <row r="12" spans="1:19">
      <c r="A12" s="4" t="s">
        <v>6</v>
      </c>
      <c r="B12" s="18" t="s">
        <v>59</v>
      </c>
      <c r="C12" s="18" t="s">
        <v>99</v>
      </c>
      <c r="D12" s="27">
        <v>64.099999999999994</v>
      </c>
      <c r="E12" s="38">
        <f>L12/K12</f>
        <v>0.8045903798028754</v>
      </c>
      <c r="F12" s="18" t="s">
        <v>115</v>
      </c>
      <c r="G12" s="84">
        <v>120</v>
      </c>
      <c r="H12" s="84">
        <v>130</v>
      </c>
      <c r="I12" s="84">
        <v>140</v>
      </c>
      <c r="J12" s="8"/>
      <c r="K12" s="44">
        <v>140</v>
      </c>
      <c r="L12" s="32">
        <f>500/(-216.0475144+16.2606339*D12-0.002388645*D12*D12-0.00113732*D12*D12*D12+0.00000701863*D12*D12*D12*D12-0.0000000129*D12*D12*D12*D12*D12)*K12</f>
        <v>112.64265317240256</v>
      </c>
      <c r="M12" s="19" t="s">
        <v>118</v>
      </c>
      <c r="N12" s="81"/>
      <c r="O12" s="81"/>
    </row>
    <row r="13" spans="1:19">
      <c r="A13" s="65"/>
      <c r="B13" s="66"/>
      <c r="C13" s="66"/>
      <c r="D13" s="67"/>
      <c r="E13" s="72"/>
      <c r="F13" s="66"/>
      <c r="G13" s="69"/>
      <c r="H13" s="69"/>
      <c r="I13" s="69"/>
      <c r="J13" s="68"/>
      <c r="K13" s="69"/>
      <c r="L13" s="70"/>
      <c r="M13" s="71"/>
      <c r="N13" s="81"/>
      <c r="O13" s="81"/>
    </row>
    <row r="14" spans="1:19" ht="16">
      <c r="A14" s="203" t="s">
        <v>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81"/>
      <c r="O14" s="81"/>
    </row>
    <row r="15" spans="1:19" s="85" customFormat="1">
      <c r="A15" s="91" t="s">
        <v>6</v>
      </c>
      <c r="B15" s="22" t="s">
        <v>60</v>
      </c>
      <c r="C15" s="16" t="s">
        <v>100</v>
      </c>
      <c r="D15" s="37">
        <v>74.45</v>
      </c>
      <c r="E15" s="106">
        <f>L15/K15</f>
        <v>0.71621608773280276</v>
      </c>
      <c r="F15" s="22" t="s">
        <v>114</v>
      </c>
      <c r="G15" s="92">
        <v>175</v>
      </c>
      <c r="H15" s="124">
        <v>185</v>
      </c>
      <c r="I15" s="141">
        <v>192.5</v>
      </c>
      <c r="J15" s="23"/>
      <c r="K15" s="43">
        <v>185</v>
      </c>
      <c r="L15" s="126">
        <f>500/(-216.0475144+16.2606339*D15-0.002388645*D15*D15-0.00113732*D15*D15*D15+0.00000701863*D15*D15*D15*D15-0.0000000129*D15*D15*D15*D15*D15)*K15</f>
        <v>132.49997623056851</v>
      </c>
      <c r="M15" s="94" t="s">
        <v>118</v>
      </c>
      <c r="N15" s="130"/>
      <c r="O15" s="130"/>
    </row>
    <row r="16" spans="1:19" s="85" customFormat="1">
      <c r="A16" s="95" t="s">
        <v>7</v>
      </c>
      <c r="B16" s="104" t="s">
        <v>42</v>
      </c>
      <c r="C16" s="96" t="s">
        <v>95</v>
      </c>
      <c r="D16" s="123">
        <v>74.099999999999994</v>
      </c>
      <c r="E16" s="107">
        <f>L16/K16</f>
        <v>0.71860235718491305</v>
      </c>
      <c r="F16" s="104" t="s">
        <v>113</v>
      </c>
      <c r="G16" s="98">
        <v>100</v>
      </c>
      <c r="H16" s="125">
        <v>107.5</v>
      </c>
      <c r="I16" s="98">
        <v>115</v>
      </c>
      <c r="J16" s="121"/>
      <c r="K16" s="99">
        <v>115</v>
      </c>
      <c r="L16" s="127">
        <f>500/(-216.0475144+16.2606339*D16-0.002388645*D16*D16-0.00113732*D16*D16*D16+0.00000701863*D16*D16*D16*D16-0.0000000129*D16*D16*D16*D16*D16)*K16</f>
        <v>82.639271076265004</v>
      </c>
      <c r="M16" s="100" t="s">
        <v>118</v>
      </c>
      <c r="N16" s="130"/>
      <c r="O16" s="130"/>
    </row>
    <row r="17" spans="1:19" s="85" customFormat="1">
      <c r="A17" s="65"/>
      <c r="B17" s="66"/>
      <c r="C17" s="66"/>
      <c r="D17" s="67"/>
      <c r="E17" s="108"/>
      <c r="F17" s="66"/>
      <c r="G17" s="69"/>
      <c r="H17" s="69"/>
      <c r="I17" s="69"/>
      <c r="J17" s="68"/>
      <c r="K17" s="69"/>
      <c r="L17" s="70"/>
      <c r="M17" s="71"/>
      <c r="N17" s="130"/>
      <c r="O17" s="130"/>
    </row>
    <row r="18" spans="1:19" s="85" customFormat="1" ht="16">
      <c r="A18" s="203" t="s">
        <v>91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130"/>
      <c r="O18" s="130"/>
    </row>
    <row r="19" spans="1:19" s="85" customFormat="1">
      <c r="A19" s="91" t="s">
        <v>6</v>
      </c>
      <c r="B19" s="22" t="s">
        <v>61</v>
      </c>
      <c r="C19" s="16" t="s">
        <v>101</v>
      </c>
      <c r="D19" s="37">
        <v>80.400000000000006</v>
      </c>
      <c r="E19" s="106">
        <f>L19/K19</f>
        <v>0.68053268485520468</v>
      </c>
      <c r="F19" s="22" t="s">
        <v>114</v>
      </c>
      <c r="G19" s="92">
        <v>200</v>
      </c>
      <c r="H19" s="124">
        <v>210</v>
      </c>
      <c r="I19" s="92">
        <v>220</v>
      </c>
      <c r="J19" s="23"/>
      <c r="K19" s="43">
        <v>220</v>
      </c>
      <c r="L19" s="126">
        <f>500/(-216.0475144+16.2606339*D19-0.002388645*D19*D19-0.00113732*D19*D19*D19+0.00000701863*D19*D19*D19*D19-0.0000000129*D19*D19*D19*D19*D19)*K19</f>
        <v>149.71719066814504</v>
      </c>
      <c r="M19" s="94" t="s">
        <v>118</v>
      </c>
      <c r="N19" s="130"/>
      <c r="O19" s="130"/>
    </row>
    <row r="20" spans="1:19" s="85" customFormat="1">
      <c r="A20" s="39" t="s">
        <v>7</v>
      </c>
      <c r="B20" s="134" t="s">
        <v>62</v>
      </c>
      <c r="C20" s="66" t="s">
        <v>102</v>
      </c>
      <c r="D20" s="135">
        <v>81.5</v>
      </c>
      <c r="E20" s="108">
        <f>L20/K20</f>
        <v>0.67483592010006987</v>
      </c>
      <c r="F20" s="134" t="s">
        <v>114</v>
      </c>
      <c r="G20" s="90">
        <v>170</v>
      </c>
      <c r="H20" s="140">
        <v>182.5</v>
      </c>
      <c r="I20" s="139">
        <v>182.5</v>
      </c>
      <c r="J20" s="137"/>
      <c r="K20" s="69">
        <v>170</v>
      </c>
      <c r="L20" s="138">
        <f>500/(-216.0475144+16.2606339*D20-0.002388645*D20*D20-0.00113732*D20*D20*D20+0.00000701863*D20*D20*D20*D20-0.0000000129*D20*D20*D20*D20*D20)*K20</f>
        <v>114.72210641701187</v>
      </c>
      <c r="M20" s="133" t="s">
        <v>118</v>
      </c>
      <c r="N20" s="130"/>
      <c r="O20" s="130"/>
    </row>
    <row r="21" spans="1:19" s="85" customFormat="1">
      <c r="A21" s="39" t="s">
        <v>6</v>
      </c>
      <c r="B21" s="104" t="s">
        <v>45</v>
      </c>
      <c r="C21" s="66" t="s">
        <v>46</v>
      </c>
      <c r="D21" s="135">
        <v>78.7</v>
      </c>
      <c r="E21" s="108">
        <f>L21/K21</f>
        <v>0.68985316428511423</v>
      </c>
      <c r="F21" s="134" t="s">
        <v>114</v>
      </c>
      <c r="G21" s="90">
        <v>230</v>
      </c>
      <c r="H21" s="136">
        <v>235</v>
      </c>
      <c r="I21" s="139">
        <v>237.5</v>
      </c>
      <c r="J21" s="137"/>
      <c r="K21" s="69">
        <v>235</v>
      </c>
      <c r="L21" s="138">
        <f>500/(-216.0475144+16.2606339*D21-0.002388645*D21*D21-0.00113732*D21*D21*D21+0.00000701863*D21*D21*D21*D21-0.0000000129*D21*D21*D21*D21*D21)*K21</f>
        <v>162.11549360700184</v>
      </c>
      <c r="M21" s="133" t="s">
        <v>119</v>
      </c>
      <c r="N21" s="130"/>
      <c r="O21" s="130"/>
    </row>
    <row r="22" spans="1:19" s="85" customFormat="1">
      <c r="A22" s="95" t="s">
        <v>7</v>
      </c>
      <c r="B22" s="96" t="s">
        <v>63</v>
      </c>
      <c r="C22" s="96" t="s">
        <v>64</v>
      </c>
      <c r="D22" s="123">
        <v>80.099999999999994</v>
      </c>
      <c r="E22" s="107">
        <f>L22/K22</f>
        <v>0.68213094816277242</v>
      </c>
      <c r="F22" s="104" t="s">
        <v>114</v>
      </c>
      <c r="G22" s="98">
        <v>165</v>
      </c>
      <c r="H22" s="125">
        <v>175</v>
      </c>
      <c r="I22" s="98">
        <v>180</v>
      </c>
      <c r="J22" s="121"/>
      <c r="K22" s="99">
        <v>180</v>
      </c>
      <c r="L22" s="127">
        <f>500/(-216.0475144+16.2606339*D22-0.002388645*D22*D22-0.00113732*D22*D22*D22+0.00000701863*D22*D22*D22*D22-0.0000000129*D22*D22*D22*D22*D22)*K22</f>
        <v>122.78357066929904</v>
      </c>
      <c r="M22" s="100" t="s">
        <v>119</v>
      </c>
      <c r="N22" s="130"/>
      <c r="O22" s="130"/>
    </row>
    <row r="23" spans="1:19">
      <c r="A23" s="39"/>
      <c r="B23" s="20"/>
      <c r="C23" s="20"/>
      <c r="D23" s="29"/>
      <c r="E23" s="35"/>
      <c r="F23" s="20"/>
      <c r="G23" s="9"/>
      <c r="H23" s="9"/>
      <c r="I23" s="9"/>
      <c r="J23" s="9"/>
      <c r="K23" s="42"/>
      <c r="L23" s="34"/>
      <c r="M23" s="6"/>
      <c r="N23" s="81"/>
      <c r="O23" s="81"/>
    </row>
    <row r="24" spans="1:19" ht="16">
      <c r="A24" s="224" t="s">
        <v>9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81"/>
      <c r="O24" s="81"/>
    </row>
    <row r="25" spans="1:19">
      <c r="A25" s="50" t="s">
        <v>6</v>
      </c>
      <c r="B25" s="51" t="s">
        <v>65</v>
      </c>
      <c r="C25" s="18" t="s">
        <v>87</v>
      </c>
      <c r="D25" s="48">
        <v>89.95</v>
      </c>
      <c r="E25" s="38">
        <f>L25/K25</f>
        <v>0.63852657386961154</v>
      </c>
      <c r="F25" s="18" t="s">
        <v>114</v>
      </c>
      <c r="G25" s="83">
        <v>215</v>
      </c>
      <c r="H25" s="131">
        <v>230</v>
      </c>
      <c r="I25" s="132">
        <v>240</v>
      </c>
      <c r="J25" s="52"/>
      <c r="K25" s="53">
        <v>230</v>
      </c>
      <c r="L25" s="32">
        <f>500/(-216.0475144+16.2606339*D25-0.002388645*D25*D25-0.00113732*D25*D25*D25+0.00000701863*D25*D25*D25*D25-0.0000000129*D25*D25*D25*D25*D25)*K25</f>
        <v>146.86111199001064</v>
      </c>
      <c r="M25" s="47" t="s">
        <v>119</v>
      </c>
      <c r="N25" s="81"/>
      <c r="O25" s="81"/>
    </row>
    <row r="26" spans="1:19">
      <c r="A26" s="39"/>
      <c r="B26" s="20"/>
      <c r="C26" s="20"/>
      <c r="D26" s="29"/>
      <c r="E26" s="35"/>
      <c r="F26" s="20"/>
      <c r="G26" s="9"/>
      <c r="H26" s="9"/>
      <c r="I26" s="9"/>
      <c r="J26" s="9"/>
      <c r="K26" s="42"/>
      <c r="L26" s="34"/>
      <c r="M26" s="6"/>
      <c r="N26" s="81"/>
      <c r="O26" s="81"/>
    </row>
    <row r="27" spans="1:19" ht="16">
      <c r="A27" s="224" t="s">
        <v>10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81"/>
      <c r="O27" s="81"/>
    </row>
    <row r="28" spans="1:19">
      <c r="A28" s="50" t="s">
        <v>6</v>
      </c>
      <c r="B28" s="18" t="s">
        <v>53</v>
      </c>
      <c r="C28" s="46" t="s">
        <v>54</v>
      </c>
      <c r="D28" s="27">
        <v>96.95</v>
      </c>
      <c r="E28" s="38">
        <f>L28/K28</f>
        <v>0.61640495973304754</v>
      </c>
      <c r="F28" s="18" t="s">
        <v>114</v>
      </c>
      <c r="G28" s="83">
        <v>210</v>
      </c>
      <c r="H28" s="131">
        <v>220</v>
      </c>
      <c r="I28" s="84">
        <v>225</v>
      </c>
      <c r="J28" s="52"/>
      <c r="K28" s="53">
        <v>225</v>
      </c>
      <c r="L28" s="32">
        <f>500/(-216.0475144+16.2606339*D28-0.002388645*D28*D28-0.00113732*D28*D28*D28+0.00000701863*D28*D28*D28*D28-0.0000000129*D28*D28*D28*D28*D28)*K28</f>
        <v>138.69111593993568</v>
      </c>
      <c r="M28" s="47" t="s">
        <v>119</v>
      </c>
      <c r="N28" s="81"/>
      <c r="O28" s="81"/>
    </row>
    <row r="29" spans="1:19">
      <c r="A29" s="39"/>
      <c r="B29" s="20"/>
      <c r="C29" s="20"/>
      <c r="D29" s="29"/>
      <c r="E29" s="35"/>
      <c r="F29" s="20"/>
      <c r="G29" s="9"/>
      <c r="H29" s="9"/>
      <c r="I29" s="9"/>
      <c r="J29" s="9"/>
      <c r="K29" s="42"/>
      <c r="L29" s="34"/>
      <c r="M29" s="6"/>
      <c r="N29" s="81"/>
      <c r="O29" s="81"/>
    </row>
    <row r="30" spans="1:19" ht="16">
      <c r="A30" s="224" t="s">
        <v>11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81"/>
      <c r="O30" s="81"/>
      <c r="P30" s="12"/>
      <c r="Q30" s="12"/>
      <c r="R30" s="12"/>
      <c r="S30" s="12"/>
    </row>
    <row r="31" spans="1:19">
      <c r="A31" s="50" t="s">
        <v>6</v>
      </c>
      <c r="B31" s="18" t="s">
        <v>66</v>
      </c>
      <c r="C31" s="18" t="s">
        <v>67</v>
      </c>
      <c r="D31" s="27">
        <v>107.7</v>
      </c>
      <c r="E31" s="24">
        <f t="shared" ref="E31" si="0">L31/K31</f>
        <v>0.59233817632589347</v>
      </c>
      <c r="F31" s="18" t="s">
        <v>114</v>
      </c>
      <c r="G31" s="83">
        <v>240</v>
      </c>
      <c r="H31" s="142">
        <v>252.5</v>
      </c>
      <c r="I31" s="142">
        <v>252.5</v>
      </c>
      <c r="J31" s="54"/>
      <c r="K31" s="49">
        <v>240</v>
      </c>
      <c r="L31" s="32">
        <f>500/(-216.0475144+16.2606339*D31-0.002388645*D31*D31-0.00113732*D31*D31*D31+0.00000701863*D31*D31*D31*D31-0.0000000129*D31*D31*D31*D31*D31)*K31</f>
        <v>142.16116231821442</v>
      </c>
      <c r="M31" s="47" t="s">
        <v>119</v>
      </c>
      <c r="N31" s="81"/>
      <c r="O31" s="81"/>
    </row>
    <row r="32" spans="1:19">
      <c r="A32" s="39"/>
      <c r="B32" s="20"/>
      <c r="C32" s="20"/>
      <c r="D32" s="29"/>
      <c r="E32" s="35"/>
      <c r="F32" s="20"/>
      <c r="G32" s="9"/>
      <c r="H32" s="9"/>
      <c r="I32" s="40"/>
      <c r="J32" s="9"/>
      <c r="K32" s="42"/>
      <c r="L32" s="34"/>
      <c r="M32" s="6"/>
    </row>
    <row r="33" spans="1:13">
      <c r="A33" s="65"/>
      <c r="B33" s="20"/>
      <c r="C33" s="20"/>
      <c r="D33" s="29"/>
      <c r="E33" s="35"/>
      <c r="F33" s="20"/>
      <c r="G33" s="9"/>
      <c r="H33" s="9"/>
      <c r="I33" s="40"/>
      <c r="J33" s="9"/>
      <c r="K33" s="42"/>
      <c r="L33" s="34"/>
      <c r="M33" s="6"/>
    </row>
    <row r="34" spans="1:13">
      <c r="A34" s="5"/>
      <c r="B34" s="1"/>
      <c r="C34" s="1"/>
      <c r="D34" s="29"/>
      <c r="E34" s="35"/>
      <c r="F34" s="1"/>
      <c r="G34" s="1"/>
      <c r="H34" s="1"/>
      <c r="I34" s="1"/>
      <c r="J34" s="1"/>
      <c r="K34" s="25"/>
      <c r="L34" s="35"/>
      <c r="M34" s="1"/>
    </row>
    <row r="35" spans="1:13" ht="18">
      <c r="B35" s="74" t="s">
        <v>82</v>
      </c>
      <c r="C35" s="6"/>
      <c r="D35" s="30"/>
      <c r="E35" s="6"/>
    </row>
    <row r="36" spans="1:13" ht="16">
      <c r="B36" s="7" t="s">
        <v>83</v>
      </c>
      <c r="C36" s="20"/>
      <c r="D36" s="30"/>
      <c r="E36" s="6"/>
    </row>
    <row r="37" spans="1:13" ht="14">
      <c r="B37" s="75"/>
      <c r="C37" s="75" t="s">
        <v>86</v>
      </c>
      <c r="D37" s="30"/>
      <c r="E37" s="6"/>
    </row>
    <row r="38" spans="1:13" s="85" customFormat="1" ht="14">
      <c r="B38" s="76" t="s">
        <v>84</v>
      </c>
      <c r="C38" s="76" t="s">
        <v>85</v>
      </c>
      <c r="D38" s="77" t="s">
        <v>96</v>
      </c>
      <c r="E38" s="76" t="s">
        <v>4</v>
      </c>
      <c r="F38" s="76" t="s">
        <v>14</v>
      </c>
      <c r="K38" s="129"/>
      <c r="L38" s="112"/>
    </row>
    <row r="39" spans="1:13" s="85" customFormat="1">
      <c r="B39" s="66" t="s">
        <v>45</v>
      </c>
      <c r="C39" s="71" t="s">
        <v>86</v>
      </c>
      <c r="D39" s="69">
        <v>82</v>
      </c>
      <c r="E39" s="69">
        <v>235</v>
      </c>
      <c r="F39" s="70">
        <v>162.11549360700184</v>
      </c>
      <c r="K39" s="129"/>
      <c r="L39" s="112"/>
    </row>
    <row r="40" spans="1:13" s="85" customFormat="1">
      <c r="B40" s="66" t="s">
        <v>65</v>
      </c>
      <c r="C40" s="71" t="s">
        <v>86</v>
      </c>
      <c r="D40" s="69">
        <v>90</v>
      </c>
      <c r="E40" s="69">
        <v>230</v>
      </c>
      <c r="F40" s="70">
        <v>146.86111199001064</v>
      </c>
      <c r="K40" s="129"/>
      <c r="L40" s="112"/>
    </row>
    <row r="41" spans="1:13" s="85" customFormat="1">
      <c r="B41" s="66" t="s">
        <v>66</v>
      </c>
      <c r="C41" s="71" t="s">
        <v>86</v>
      </c>
      <c r="D41" s="69">
        <v>110</v>
      </c>
      <c r="E41" s="69">
        <v>240</v>
      </c>
      <c r="F41" s="70">
        <v>142.16116231821442</v>
      </c>
      <c r="K41" s="129"/>
      <c r="L41" s="112"/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A8:M8"/>
    <mergeCell ref="A5:M5"/>
    <mergeCell ref="M3:M4"/>
    <mergeCell ref="L3:L4"/>
    <mergeCell ref="A30:M30"/>
    <mergeCell ref="A18:M18"/>
    <mergeCell ref="A11:M11"/>
    <mergeCell ref="A24:M24"/>
    <mergeCell ref="A27:M27"/>
    <mergeCell ref="A14:M14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C312-1E91-43D9-8ADC-7A0E5189E847}">
  <dimension ref="A1:S9"/>
  <sheetViews>
    <sheetView zoomScaleNormal="100" workbookViewId="0">
      <selection activeCell="M9" sqref="M9"/>
    </sheetView>
  </sheetViews>
  <sheetFormatPr baseColWidth="10" defaultColWidth="8.83203125" defaultRowHeight="13"/>
  <cols>
    <col min="1" max="1" width="7.5" customWidth="1"/>
    <col min="2" max="2" width="18.6640625" customWidth="1"/>
    <col min="3" max="3" width="23" bestFit="1" customWidth="1"/>
    <col min="4" max="4" width="16.5" style="31" customWidth="1"/>
    <col min="5" max="5" width="13.33203125" style="36" customWidth="1"/>
    <col min="6" max="6" width="33.5" bestFit="1" customWidth="1"/>
    <col min="7" max="9" width="5.6640625" bestFit="1" customWidth="1"/>
    <col min="10" max="10" width="4.33203125" bestFit="1" customWidth="1"/>
    <col min="11" max="11" width="10.5" style="26" customWidth="1"/>
    <col min="12" max="12" width="7.6640625" style="36" bestFit="1" customWidth="1"/>
    <col min="13" max="13" width="19.5" customWidth="1"/>
  </cols>
  <sheetData>
    <row r="1" spans="1:19" ht="29" customHeight="1">
      <c r="A1" s="204" t="s">
        <v>105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  <c r="N1" s="80"/>
      <c r="O1" s="80"/>
      <c r="P1" s="21"/>
      <c r="Q1" s="21"/>
      <c r="R1" s="21"/>
      <c r="S1" s="21"/>
    </row>
    <row r="2" spans="1:19" ht="62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80"/>
      <c r="O2" s="80"/>
      <c r="P2" s="21"/>
      <c r="Q2" s="21"/>
      <c r="R2" s="21"/>
      <c r="S2" s="21"/>
    </row>
    <row r="3" spans="1:19" ht="12" customHeight="1">
      <c r="A3" s="183" t="s">
        <v>111</v>
      </c>
      <c r="B3" s="185" t="s">
        <v>0</v>
      </c>
      <c r="C3" s="187" t="s">
        <v>122</v>
      </c>
      <c r="D3" s="189" t="s">
        <v>12</v>
      </c>
      <c r="E3" s="191" t="s">
        <v>14</v>
      </c>
      <c r="F3" s="185" t="s">
        <v>2</v>
      </c>
      <c r="G3" s="198" t="s">
        <v>13</v>
      </c>
      <c r="H3" s="199"/>
      <c r="I3" s="199"/>
      <c r="J3" s="200"/>
      <c r="K3" s="193" t="s">
        <v>4</v>
      </c>
      <c r="L3" s="191" t="s">
        <v>5</v>
      </c>
      <c r="M3" s="195" t="s">
        <v>117</v>
      </c>
      <c r="N3" s="78"/>
      <c r="O3" s="78"/>
      <c r="P3" s="2"/>
      <c r="Q3" s="2"/>
      <c r="R3" s="2"/>
      <c r="S3" s="2"/>
    </row>
    <row r="4" spans="1:19" ht="21" customHeight="1" thickBot="1">
      <c r="A4" s="184"/>
      <c r="B4" s="186"/>
      <c r="C4" s="188"/>
      <c r="D4" s="190"/>
      <c r="E4" s="192"/>
      <c r="F4" s="186"/>
      <c r="G4" s="11">
        <v>1</v>
      </c>
      <c r="H4" s="11">
        <v>2</v>
      </c>
      <c r="I4" s="11">
        <v>3</v>
      </c>
      <c r="J4" s="11" t="s">
        <v>15</v>
      </c>
      <c r="K4" s="194"/>
      <c r="L4" s="192"/>
      <c r="M4" s="196"/>
      <c r="N4" s="78"/>
      <c r="O4" s="78"/>
      <c r="P4" s="2"/>
      <c r="Q4" s="2"/>
      <c r="R4" s="2"/>
      <c r="S4" s="2"/>
    </row>
    <row r="5" spans="1:19" ht="16">
      <c r="A5" s="197" t="s">
        <v>9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81"/>
      <c r="O5" s="81"/>
    </row>
    <row r="6" spans="1:19">
      <c r="A6" s="4" t="s">
        <v>6</v>
      </c>
      <c r="B6" s="18" t="s">
        <v>68</v>
      </c>
      <c r="C6" s="46" t="s">
        <v>69</v>
      </c>
      <c r="D6" s="27">
        <v>85.7</v>
      </c>
      <c r="E6" s="38">
        <f>L6/K6</f>
        <v>0.65526335312456074</v>
      </c>
      <c r="F6" s="18" t="s">
        <v>112</v>
      </c>
      <c r="G6" s="84">
        <v>120</v>
      </c>
      <c r="H6" s="84">
        <v>130</v>
      </c>
      <c r="I6" s="84">
        <v>142.5</v>
      </c>
      <c r="J6" s="8"/>
      <c r="K6" s="44">
        <v>142.5</v>
      </c>
      <c r="L6" s="32">
        <f>500/(-216.0475144+16.2606339*D6-0.002388645*D6*D6-0.00113732*D6*D6*D6+0.00000701863*D6*D6*D6*D6-0.0000000129*D6*D6*D6*D6*D6)*K6</f>
        <v>93.375027820249912</v>
      </c>
      <c r="M6" s="19"/>
      <c r="N6" s="81"/>
      <c r="O6" s="81"/>
    </row>
    <row r="7" spans="1:19">
      <c r="A7" s="5"/>
      <c r="B7" s="20"/>
      <c r="C7" s="20"/>
      <c r="D7" s="29"/>
      <c r="E7" s="35"/>
      <c r="F7" s="20"/>
      <c r="G7" s="42"/>
      <c r="H7" s="42"/>
      <c r="I7" s="42"/>
      <c r="J7" s="9"/>
      <c r="K7" s="42"/>
      <c r="L7" s="34"/>
      <c r="M7" s="6"/>
      <c r="N7" s="81"/>
      <c r="O7" s="81"/>
    </row>
    <row r="8" spans="1:19">
      <c r="A8" s="39"/>
      <c r="B8" s="20"/>
      <c r="C8" s="20"/>
      <c r="D8" s="29"/>
      <c r="E8" s="35"/>
      <c r="F8" s="20"/>
      <c r="G8" s="9"/>
      <c r="H8" s="9"/>
      <c r="I8" s="40"/>
      <c r="J8" s="9"/>
      <c r="K8" s="42"/>
      <c r="L8" s="34"/>
      <c r="M8" s="6"/>
    </row>
    <row r="9" spans="1:19">
      <c r="A9" s="5"/>
      <c r="B9" s="1"/>
      <c r="C9" s="1"/>
      <c r="D9" s="29"/>
      <c r="E9" s="35"/>
      <c r="F9" s="1"/>
      <c r="G9" s="1"/>
      <c r="H9" s="1"/>
      <c r="I9" s="1"/>
      <c r="J9" s="1"/>
      <c r="K9" s="25"/>
      <c r="L9" s="35"/>
      <c r="M9" s="1"/>
    </row>
  </sheetData>
  <mergeCells count="12"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zoomScaleNormal="100" workbookViewId="0">
      <selection activeCell="M24" sqref="M24"/>
    </sheetView>
  </sheetViews>
  <sheetFormatPr baseColWidth="10" defaultColWidth="9.1640625" defaultRowHeight="13"/>
  <cols>
    <col min="1" max="1" width="7.5" style="6" bestFit="1" customWidth="1"/>
    <col min="2" max="2" width="21.1640625" style="6" bestFit="1" customWidth="1"/>
    <col min="3" max="3" width="28.5" style="6" bestFit="1" customWidth="1"/>
    <col min="4" max="4" width="21.5" style="30" bestFit="1" customWidth="1"/>
    <col min="5" max="5" width="10.5" style="110" bestFit="1" customWidth="1"/>
    <col min="6" max="6" width="38.1640625" style="6" customWidth="1"/>
    <col min="7" max="9" width="4.6640625" style="42" bestFit="1" customWidth="1"/>
    <col min="10" max="10" width="4.33203125" style="42" bestFit="1" customWidth="1"/>
    <col min="11" max="11" width="10.5" style="42" bestFit="1" customWidth="1"/>
    <col min="12" max="12" width="7.6640625" style="34" bestFit="1" customWidth="1"/>
    <col min="13" max="13" width="15.6640625" style="6" bestFit="1" customWidth="1"/>
    <col min="14" max="16384" width="9.1640625" style="20"/>
  </cols>
  <sheetData>
    <row r="1" spans="1:15" s="5" customFormat="1" ht="29.25" customHeight="1">
      <c r="A1" s="204" t="s">
        <v>109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5" s="5" customFormat="1" ht="62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5" s="2" customFormat="1" ht="12.75" customHeight="1">
      <c r="A3" s="225" t="s">
        <v>111</v>
      </c>
      <c r="B3" s="185" t="s">
        <v>0</v>
      </c>
      <c r="C3" s="227" t="s">
        <v>116</v>
      </c>
      <c r="D3" s="228" t="s">
        <v>16</v>
      </c>
      <c r="E3" s="230" t="s">
        <v>17</v>
      </c>
      <c r="F3" s="231" t="s">
        <v>18</v>
      </c>
      <c r="G3" s="232" t="s">
        <v>110</v>
      </c>
      <c r="H3" s="232"/>
      <c r="I3" s="232"/>
      <c r="J3" s="232"/>
      <c r="K3" s="232" t="s">
        <v>4</v>
      </c>
      <c r="L3" s="230" t="s">
        <v>5</v>
      </c>
      <c r="M3" s="233" t="s">
        <v>117</v>
      </c>
      <c r="N3" s="78"/>
      <c r="O3" s="78"/>
    </row>
    <row r="4" spans="1:15" s="2" customFormat="1" ht="21" customHeight="1" thickBot="1">
      <c r="A4" s="217"/>
      <c r="B4" s="226"/>
      <c r="C4" s="221"/>
      <c r="D4" s="229"/>
      <c r="E4" s="215"/>
      <c r="F4" s="221"/>
      <c r="G4" s="156">
        <v>1</v>
      </c>
      <c r="H4" s="156">
        <v>2</v>
      </c>
      <c r="I4" s="156">
        <v>3</v>
      </c>
      <c r="J4" s="59" t="s">
        <v>15</v>
      </c>
      <c r="K4" s="223"/>
      <c r="L4" s="215"/>
      <c r="M4" s="219"/>
      <c r="N4" s="78"/>
      <c r="O4" s="78"/>
    </row>
    <row r="5" spans="1:15" s="2" customFormat="1" ht="16">
      <c r="A5" s="234" t="s">
        <v>70</v>
      </c>
      <c r="B5" s="234"/>
      <c r="C5" s="234"/>
      <c r="D5" s="234"/>
      <c r="E5" s="234"/>
      <c r="F5" s="234"/>
      <c r="G5" s="234"/>
      <c r="H5" s="234"/>
      <c r="I5" s="234"/>
      <c r="J5" s="234"/>
      <c r="K5" s="42"/>
      <c r="L5" s="34"/>
      <c r="M5" s="6"/>
      <c r="N5" s="78"/>
      <c r="O5" s="78"/>
    </row>
    <row r="6" spans="1:15" s="2" customFormat="1" ht="14">
      <c r="A6" s="8" t="s">
        <v>6</v>
      </c>
      <c r="B6" s="18" t="s">
        <v>28</v>
      </c>
      <c r="C6" s="18" t="s">
        <v>71</v>
      </c>
      <c r="D6" s="27">
        <v>53.35</v>
      </c>
      <c r="E6" s="148">
        <f>L6/D6</f>
        <v>0.74447584020214475</v>
      </c>
      <c r="F6" s="18" t="s">
        <v>112</v>
      </c>
      <c r="G6" s="153">
        <v>20</v>
      </c>
      <c r="H6" s="153">
        <v>25</v>
      </c>
      <c r="I6" s="153">
        <v>32.5</v>
      </c>
      <c r="J6" s="44"/>
      <c r="K6" s="44">
        <v>32.5</v>
      </c>
      <c r="L6" s="32">
        <f>500/(594.31747775582-27.23842536447*D6+0.82112226871*D6*D6-0.00930733913*D6*D6*D6+0.00004731582*D6*D6*D6*D6-0.00000009054*D6*D6*D6*D6*D6)*K6</f>
        <v>39.717786074784421</v>
      </c>
      <c r="M6" s="19" t="s">
        <v>118</v>
      </c>
      <c r="N6" s="78"/>
      <c r="O6" s="78"/>
    </row>
    <row r="7" spans="1:15" s="2" customFormat="1" ht="14">
      <c r="B7" s="58"/>
      <c r="D7" s="144"/>
      <c r="E7" s="149"/>
      <c r="G7" s="146"/>
      <c r="H7" s="146"/>
      <c r="I7" s="146"/>
      <c r="J7" s="146"/>
      <c r="K7" s="146"/>
      <c r="L7" s="149"/>
      <c r="N7" s="78"/>
      <c r="O7" s="78"/>
    </row>
    <row r="8" spans="1:15" s="2" customFormat="1" ht="16">
      <c r="A8" s="234" t="s">
        <v>106</v>
      </c>
      <c r="B8" s="234"/>
      <c r="C8" s="234"/>
      <c r="D8" s="234"/>
      <c r="E8" s="234"/>
      <c r="F8" s="234"/>
      <c r="G8" s="234"/>
      <c r="H8" s="234"/>
      <c r="I8" s="234"/>
      <c r="J8" s="234"/>
      <c r="K8" s="42"/>
      <c r="L8" s="34"/>
      <c r="M8" s="6"/>
      <c r="N8" s="78"/>
      <c r="O8" s="78"/>
    </row>
    <row r="9" spans="1:15" s="2" customFormat="1" ht="14">
      <c r="A9" s="8" t="s">
        <v>6</v>
      </c>
      <c r="B9" s="18" t="s">
        <v>57</v>
      </c>
      <c r="C9" s="46" t="s">
        <v>58</v>
      </c>
      <c r="D9" s="27">
        <v>62.7</v>
      </c>
      <c r="E9" s="148">
        <f>L9/D9</f>
        <v>0.47274138066405447</v>
      </c>
      <c r="F9" s="18" t="s">
        <v>112</v>
      </c>
      <c r="G9" s="153">
        <v>25</v>
      </c>
      <c r="H9" s="153">
        <v>27.5</v>
      </c>
      <c r="I9" s="154">
        <v>30</v>
      </c>
      <c r="J9" s="44"/>
      <c r="K9" s="44">
        <v>27.5</v>
      </c>
      <c r="L9" s="32">
        <f>500/(594.31747775582-27.23842536447*D9+0.82112226871*D9*D9-0.00930733913*D9*D9*D9+0.00004731582*D9*D9*D9*D9-0.00000009054*D9*D9*D9*D9*D9)*K9</f>
        <v>29.640884567636217</v>
      </c>
      <c r="M9" s="19" t="s">
        <v>119</v>
      </c>
      <c r="N9" s="78"/>
      <c r="O9" s="78"/>
    </row>
    <row r="10" spans="1:15" s="2" customFormat="1" ht="14">
      <c r="B10" s="58"/>
      <c r="D10" s="144"/>
      <c r="E10" s="149"/>
      <c r="G10" s="146"/>
      <c r="H10" s="146"/>
      <c r="I10" s="146"/>
      <c r="J10" s="146"/>
      <c r="K10" s="146"/>
      <c r="L10" s="149"/>
      <c r="N10" s="78"/>
      <c r="O10" s="78"/>
    </row>
    <row r="11" spans="1:15" ht="16">
      <c r="A11" s="234" t="s">
        <v>19</v>
      </c>
      <c r="B11" s="234"/>
      <c r="C11" s="234"/>
      <c r="D11" s="234"/>
      <c r="E11" s="234"/>
      <c r="F11" s="234"/>
      <c r="G11" s="234"/>
      <c r="H11" s="234"/>
      <c r="I11" s="234"/>
      <c r="J11" s="234"/>
      <c r="N11" s="79"/>
      <c r="O11" s="79"/>
    </row>
    <row r="12" spans="1:15" s="66" customFormat="1">
      <c r="A12" s="160" t="s">
        <v>6</v>
      </c>
      <c r="B12" s="22" t="s">
        <v>43</v>
      </c>
      <c r="C12" s="16" t="s">
        <v>44</v>
      </c>
      <c r="D12" s="37">
        <v>73.5</v>
      </c>
      <c r="E12" s="161">
        <f>L12/D12</f>
        <v>0.91708119527494592</v>
      </c>
      <c r="F12" s="22" t="s">
        <v>112</v>
      </c>
      <c r="G12" s="162">
        <v>65</v>
      </c>
      <c r="H12" s="170">
        <v>67.5</v>
      </c>
      <c r="I12" s="162">
        <v>70</v>
      </c>
      <c r="J12" s="57"/>
      <c r="K12" s="43">
        <v>70</v>
      </c>
      <c r="L12" s="126">
        <f>500/(594.31747775582-27.23842536447*D12+0.82112226871*D12*D12-0.00930733913*D12*D12*D12+0.00004731582*D12*D12*D12*D12-0.00000009054*D12*D12*D12*D12*D12)*K12</f>
        <v>67.405467852708526</v>
      </c>
      <c r="M12" s="94" t="s">
        <v>119</v>
      </c>
      <c r="N12" s="158"/>
      <c r="O12" s="158"/>
    </row>
    <row r="13" spans="1:15" s="66" customFormat="1">
      <c r="A13" s="163" t="s">
        <v>7</v>
      </c>
      <c r="B13" s="168" t="s">
        <v>24</v>
      </c>
      <c r="C13" s="164" t="s">
        <v>25</v>
      </c>
      <c r="D13" s="169">
        <v>73.7</v>
      </c>
      <c r="E13" s="165">
        <f t="shared" ref="E13" si="0">L13/D13</f>
        <v>0.8477781879080234</v>
      </c>
      <c r="F13" s="104" t="s">
        <v>112</v>
      </c>
      <c r="G13" s="166">
        <v>65</v>
      </c>
      <c r="H13" s="171">
        <v>65</v>
      </c>
      <c r="I13" s="167">
        <v>65</v>
      </c>
      <c r="J13" s="172"/>
      <c r="K13" s="99">
        <v>65</v>
      </c>
      <c r="L13" s="127">
        <f t="shared" ref="L13" si="1">500/(594.31747775582-27.23842536447*D13+0.82112226871*D13*D13-0.00930733913*D13*D13*D13+0.00004731582*D13*D13*D13*D13-0.00000009054*D13*D13*D13*D13*D13)*K13</f>
        <v>62.48125244882133</v>
      </c>
      <c r="M13" s="100" t="s">
        <v>119</v>
      </c>
      <c r="N13" s="158"/>
      <c r="O13" s="158"/>
    </row>
    <row r="14" spans="1:15" s="66" customFormat="1">
      <c r="A14" s="71"/>
      <c r="B14" s="71" t="s">
        <v>20</v>
      </c>
      <c r="C14" s="71"/>
      <c r="D14" s="159"/>
      <c r="E14" s="157"/>
      <c r="F14" s="71"/>
      <c r="G14" s="69"/>
      <c r="H14" s="69"/>
      <c r="I14" s="69"/>
      <c r="J14" s="69"/>
      <c r="K14" s="69"/>
      <c r="L14" s="70"/>
      <c r="M14" s="71"/>
      <c r="N14" s="158"/>
      <c r="O14" s="158"/>
    </row>
    <row r="15" spans="1:15" s="66" customFormat="1" ht="16">
      <c r="A15" s="235" t="s">
        <v>107</v>
      </c>
      <c r="B15" s="235"/>
      <c r="C15" s="235"/>
      <c r="D15" s="235"/>
      <c r="E15" s="235"/>
      <c r="F15" s="235"/>
      <c r="G15" s="235"/>
      <c r="H15" s="235"/>
      <c r="I15" s="235"/>
      <c r="J15" s="235"/>
      <c r="K15" s="69"/>
      <c r="L15" s="70"/>
      <c r="M15" s="71"/>
      <c r="N15" s="158"/>
      <c r="O15" s="158"/>
    </row>
    <row r="16" spans="1:15" s="66" customFormat="1">
      <c r="A16" s="160" t="s">
        <v>6</v>
      </c>
      <c r="B16" s="22" t="s">
        <v>72</v>
      </c>
      <c r="C16" s="16" t="s">
        <v>73</v>
      </c>
      <c r="D16" s="37">
        <v>78.599999999999994</v>
      </c>
      <c r="E16" s="161">
        <f>L16/D16</f>
        <v>0.58791614198341313</v>
      </c>
      <c r="F16" s="22" t="s">
        <v>114</v>
      </c>
      <c r="G16" s="162">
        <v>40</v>
      </c>
      <c r="H16" s="170">
        <v>50</v>
      </c>
      <c r="I16" s="173">
        <v>57.5</v>
      </c>
      <c r="J16" s="57"/>
      <c r="K16" s="43">
        <v>50</v>
      </c>
      <c r="L16" s="126">
        <f>500/(594.31747775582-27.23842536447*D16+0.82112226871*D16*D16-0.00930733913*D16*D16*D16+0.00004731582*D16*D16*D16*D16-0.00000009054*D16*D16*D16*D16*D16)*K16</f>
        <v>46.210208759896268</v>
      </c>
      <c r="M16" s="94" t="s">
        <v>118</v>
      </c>
      <c r="N16" s="158"/>
      <c r="O16" s="158"/>
    </row>
    <row r="17" spans="1:15" s="66" customFormat="1">
      <c r="A17" s="163" t="s">
        <v>6</v>
      </c>
      <c r="B17" s="168" t="s">
        <v>74</v>
      </c>
      <c r="C17" s="164" t="s">
        <v>108</v>
      </c>
      <c r="D17" s="169">
        <v>78.099999999999994</v>
      </c>
      <c r="E17" s="165">
        <f t="shared" ref="E17" si="2">L17/D17</f>
        <v>0.59387334338748488</v>
      </c>
      <c r="F17" s="104" t="s">
        <v>112</v>
      </c>
      <c r="G17" s="167">
        <v>45</v>
      </c>
      <c r="H17" s="174">
        <v>50</v>
      </c>
      <c r="I17" s="166">
        <v>52.5</v>
      </c>
      <c r="J17" s="172"/>
      <c r="K17" s="99">
        <v>50</v>
      </c>
      <c r="L17" s="127">
        <f t="shared" ref="L17" si="3">500/(594.31747775582-27.23842536447*D17+0.82112226871*D17*D17-0.00930733913*D17*D17*D17+0.00004731582*D17*D17*D17*D17-0.00000009054*D17*D17*D17*D17*D17)*K17</f>
        <v>46.381508118562564</v>
      </c>
      <c r="M17" s="100" t="s">
        <v>120</v>
      </c>
      <c r="N17" s="158"/>
      <c r="O17" s="158"/>
    </row>
    <row r="18" spans="1:15">
      <c r="N18" s="79"/>
      <c r="O18" s="79"/>
    </row>
    <row r="19" spans="1:15" ht="16">
      <c r="A19" s="234" t="s">
        <v>75</v>
      </c>
      <c r="B19" s="234"/>
      <c r="C19" s="234"/>
      <c r="D19" s="234"/>
      <c r="E19" s="234"/>
      <c r="F19" s="234"/>
      <c r="G19" s="234"/>
      <c r="H19" s="234"/>
      <c r="I19" s="234"/>
      <c r="J19" s="234"/>
      <c r="N19" s="79"/>
      <c r="O19" s="79"/>
    </row>
    <row r="20" spans="1:15">
      <c r="A20" s="8" t="s">
        <v>6</v>
      </c>
      <c r="B20" s="51" t="s">
        <v>76</v>
      </c>
      <c r="C20" s="18" t="s">
        <v>77</v>
      </c>
      <c r="D20" s="143">
        <v>95.45</v>
      </c>
      <c r="E20" s="148">
        <f>L20/D20</f>
        <v>0.66396992482118555</v>
      </c>
      <c r="F20" s="18" t="s">
        <v>114</v>
      </c>
      <c r="G20" s="153">
        <v>67.5</v>
      </c>
      <c r="H20" s="153">
        <v>72.5</v>
      </c>
      <c r="I20" s="153">
        <v>75</v>
      </c>
      <c r="J20" s="44"/>
      <c r="K20" s="44">
        <v>75</v>
      </c>
      <c r="L20" s="32">
        <f>500/(594.31747775582-27.23842536447*D20+0.82112226871*D20*D20-0.00930733913*D20*D20*D20+0.00004731582*D20*D20*D20*D20-0.00000009054*D20*D20*D20*D20*D20)*K20</f>
        <v>63.37592932418216</v>
      </c>
      <c r="M20" s="19" t="s">
        <v>121</v>
      </c>
      <c r="N20" s="79"/>
      <c r="O20" s="79"/>
    </row>
    <row r="21" spans="1:15">
      <c r="A21" s="13"/>
      <c r="B21" s="17"/>
      <c r="C21" s="17"/>
      <c r="D21" s="151"/>
      <c r="F21" s="20"/>
      <c r="H21" s="155"/>
      <c r="N21" s="79"/>
      <c r="O21" s="79"/>
    </row>
    <row r="22" spans="1:15" ht="16">
      <c r="A22" s="234" t="s">
        <v>21</v>
      </c>
      <c r="B22" s="234"/>
      <c r="C22" s="234"/>
      <c r="D22" s="234"/>
      <c r="E22" s="234"/>
      <c r="F22" s="234"/>
      <c r="G22" s="234"/>
      <c r="H22" s="234"/>
      <c r="I22" s="234"/>
      <c r="J22" s="234"/>
      <c r="N22" s="79"/>
      <c r="O22" s="79"/>
    </row>
    <row r="23" spans="1:15">
      <c r="A23" s="55" t="s">
        <v>6</v>
      </c>
      <c r="B23" s="18" t="s">
        <v>51</v>
      </c>
      <c r="C23" s="46" t="s">
        <v>52</v>
      </c>
      <c r="D23" s="27">
        <v>104</v>
      </c>
      <c r="E23" s="150">
        <f t="shared" ref="E23" si="4">L23/D23</f>
        <v>0.55441709262486438</v>
      </c>
      <c r="F23" s="18" t="s">
        <v>112</v>
      </c>
      <c r="G23" s="153">
        <v>55</v>
      </c>
      <c r="H23" s="153">
        <v>60</v>
      </c>
      <c r="I23" s="153">
        <v>70</v>
      </c>
      <c r="J23" s="49"/>
      <c r="K23" s="49">
        <v>70</v>
      </c>
      <c r="L23" s="152">
        <f t="shared" ref="L23" si="5">500/(594.31747775582-27.23842536447*D23+0.82112226871*D23*D23-0.00930733913*D23*D23*D23+0.00004731582*D23*D23*D23*D23-0.00000009054*D23*D23*D23*D23*D23)*K23</f>
        <v>57.659377632985894</v>
      </c>
      <c r="M23" s="19" t="s">
        <v>119</v>
      </c>
      <c r="N23" s="79"/>
      <c r="O23" s="79"/>
    </row>
    <row r="24" spans="1:15">
      <c r="B24" s="6" t="s">
        <v>20</v>
      </c>
    </row>
    <row r="25" spans="1:15">
      <c r="B25" s="6" t="s">
        <v>20</v>
      </c>
      <c r="C25" s="9"/>
      <c r="D25" s="145"/>
      <c r="E25" s="34"/>
      <c r="F25" s="9"/>
      <c r="H25" s="147"/>
      <c r="I25" s="25"/>
      <c r="J25" s="25"/>
      <c r="K25" s="25"/>
      <c r="L25" s="35"/>
      <c r="M25" s="20"/>
    </row>
    <row r="26" spans="1:15">
      <c r="B26" s="6" t="s">
        <v>20</v>
      </c>
      <c r="C26" s="9"/>
      <c r="D26" s="145"/>
      <c r="E26" s="34"/>
      <c r="F26" s="9"/>
      <c r="H26" s="147"/>
      <c r="I26" s="25"/>
      <c r="J26" s="25"/>
      <c r="K26" s="25"/>
      <c r="L26" s="35"/>
      <c r="M26" s="20"/>
    </row>
    <row r="27" spans="1:15">
      <c r="B27" s="6" t="s">
        <v>20</v>
      </c>
      <c r="C27" s="9"/>
      <c r="D27" s="145"/>
      <c r="E27" s="34"/>
      <c r="F27" s="9"/>
      <c r="H27" s="147"/>
      <c r="I27" s="25"/>
      <c r="J27" s="25"/>
      <c r="K27" s="25"/>
      <c r="L27" s="35"/>
      <c r="M27" s="20"/>
    </row>
    <row r="28" spans="1:15">
      <c r="B28" s="6" t="s">
        <v>20</v>
      </c>
      <c r="C28" s="9"/>
      <c r="D28" s="145"/>
      <c r="E28" s="34"/>
      <c r="F28" s="9"/>
      <c r="H28" s="147"/>
      <c r="I28" s="25"/>
      <c r="J28" s="25"/>
      <c r="K28" s="25"/>
      <c r="L28" s="35"/>
      <c r="M28" s="20"/>
    </row>
    <row r="29" spans="1:15">
      <c r="B29" s="6" t="s">
        <v>20</v>
      </c>
      <c r="C29" s="9"/>
      <c r="D29" s="145"/>
      <c r="E29" s="34"/>
      <c r="F29" s="9"/>
      <c r="H29" s="147"/>
      <c r="I29" s="25"/>
      <c r="J29" s="25"/>
      <c r="K29" s="25"/>
      <c r="L29" s="35"/>
      <c r="M29" s="20"/>
    </row>
    <row r="30" spans="1:15">
      <c r="B30" s="6" t="s">
        <v>20</v>
      </c>
      <c r="C30" s="9"/>
      <c r="D30" s="145"/>
      <c r="E30" s="34"/>
      <c r="F30" s="9"/>
      <c r="H30" s="147"/>
      <c r="I30" s="25"/>
      <c r="J30" s="25"/>
      <c r="K30" s="25"/>
      <c r="L30" s="35"/>
      <c r="M30" s="20"/>
    </row>
    <row r="31" spans="1:15">
      <c r="B31" s="6" t="s">
        <v>20</v>
      </c>
      <c r="C31" s="9"/>
      <c r="D31" s="145"/>
      <c r="E31" s="34"/>
      <c r="F31" s="9"/>
      <c r="H31" s="147"/>
      <c r="I31" s="25"/>
      <c r="J31" s="25"/>
      <c r="K31" s="25"/>
      <c r="L31" s="35"/>
      <c r="M31" s="20"/>
    </row>
    <row r="32" spans="1:15">
      <c r="B32" s="6" t="s">
        <v>20</v>
      </c>
      <c r="C32" s="9"/>
      <c r="D32" s="145"/>
      <c r="E32" s="34"/>
      <c r="F32" s="9"/>
      <c r="H32" s="147"/>
      <c r="I32" s="25"/>
      <c r="J32" s="25"/>
      <c r="K32" s="25"/>
      <c r="L32" s="35"/>
      <c r="M32" s="20"/>
    </row>
    <row r="33" spans="2:13">
      <c r="B33" s="6" t="s">
        <v>20</v>
      </c>
      <c r="C33" s="9"/>
      <c r="D33" s="145"/>
      <c r="E33" s="34"/>
      <c r="F33" s="9"/>
      <c r="H33" s="147"/>
      <c r="I33" s="25"/>
      <c r="J33" s="25"/>
      <c r="K33" s="25"/>
      <c r="L33" s="35"/>
      <c r="M33" s="20"/>
    </row>
    <row r="34" spans="2:13">
      <c r="B34" s="6" t="s">
        <v>20</v>
      </c>
      <c r="C34" s="9"/>
      <c r="D34" s="145"/>
      <c r="E34" s="34"/>
      <c r="F34" s="9"/>
      <c r="H34" s="147"/>
      <c r="I34" s="25"/>
      <c r="J34" s="25"/>
      <c r="K34" s="25"/>
      <c r="L34" s="35"/>
      <c r="M34" s="20"/>
    </row>
    <row r="35" spans="2:13">
      <c r="B35" s="6" t="s">
        <v>20</v>
      </c>
      <c r="C35" s="9"/>
      <c r="D35" s="145"/>
      <c r="E35" s="34"/>
      <c r="F35" s="9"/>
      <c r="H35" s="147"/>
      <c r="I35" s="25"/>
      <c r="J35" s="25"/>
      <c r="K35" s="25"/>
      <c r="L35" s="35"/>
      <c r="M35" s="20"/>
    </row>
  </sheetData>
  <mergeCells count="17">
    <mergeCell ref="A11:J11"/>
    <mergeCell ref="A19:J19"/>
    <mergeCell ref="A22:J22"/>
    <mergeCell ref="A5:J5"/>
    <mergeCell ref="A8:J8"/>
    <mergeCell ref="A15:J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Двоеборье без экип </vt:lpstr>
      <vt:lpstr>IPL Жим без экипировки </vt:lpstr>
      <vt:lpstr>WRPF Военный жим</vt:lpstr>
      <vt:lpstr>IPL Тяга без экипировки</vt:lpstr>
      <vt:lpstr>Тяга без экипировки СФО </vt:lpstr>
      <vt:lpstr>СПР Подъем на бицепс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2024-01-14T17:11:55Z</dcterms:modified>
</cp:coreProperties>
</file>