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Декабрь/"/>
    </mc:Choice>
  </mc:AlternateContent>
  <xr:revisionPtr revIDLastSave="0" documentId="13_ncr:1_{5ECEB695-A54A-384E-A40B-F85CDF21EBFE}" xr6:coauthVersionLast="45" xr6:coauthVersionMax="47" xr10:uidLastSave="{00000000-0000-0000-0000-000000000000}"/>
  <bookViews>
    <workbookView xWindow="1760" yWindow="460" windowWidth="26680" windowHeight="15320" activeTab="5" xr2:uid="{00000000-000D-0000-FFFF-FFFF00000000}"/>
  </bookViews>
  <sheets>
    <sheet name="IPL Двоеборье без экип" sheetId="18" r:id="rId1"/>
    <sheet name="IPL Жим без экипировки " sheetId="10" r:id="rId2"/>
    <sheet name="IPL Жим без экипировки СФО " sheetId="17" r:id="rId3"/>
    <sheet name="WRPF Военный жим" sheetId="16" r:id="rId4"/>
    <sheet name="IPL Тяга без экипировки" sheetId="14" r:id="rId5"/>
    <sheet name="СПР Подъем на бицепс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5" l="1"/>
  <c r="E9" i="15" s="1"/>
  <c r="P10" i="18"/>
  <c r="E10" i="18" s="1"/>
  <c r="P9" i="18"/>
  <c r="E9" i="18" s="1"/>
  <c r="P6" i="18"/>
  <c r="P13" i="18"/>
  <c r="E13" i="18" s="1"/>
  <c r="L16" i="14"/>
  <c r="E16" i="14"/>
  <c r="L15" i="14"/>
  <c r="E15" i="14" s="1"/>
  <c r="L12" i="16"/>
  <c r="E12" i="16" s="1"/>
  <c r="L9" i="16"/>
  <c r="E9" i="16" s="1"/>
  <c r="L6" i="16"/>
  <c r="E6" i="16" s="1"/>
  <c r="L36" i="10"/>
  <c r="E36" i="10" s="1"/>
  <c r="L32" i="10"/>
  <c r="E32" i="10" s="1"/>
  <c r="L17" i="10"/>
  <c r="E17" i="10" s="1"/>
  <c r="L21" i="10"/>
  <c r="E21" i="10" s="1"/>
  <c r="L9" i="10"/>
  <c r="E9" i="10" s="1"/>
  <c r="L18" i="10"/>
  <c r="E18" i="10" s="1"/>
  <c r="L13" i="10"/>
  <c r="E13" i="10" s="1"/>
  <c r="L15" i="16"/>
  <c r="L6" i="17"/>
  <c r="L19" i="14"/>
  <c r="L12" i="14"/>
  <c r="L22" i="10"/>
  <c r="L25" i="10"/>
  <c r="L28" i="10"/>
  <c r="L29" i="10"/>
  <c r="L33" i="10"/>
  <c r="L37" i="10"/>
  <c r="L40" i="10"/>
  <c r="L41" i="10"/>
  <c r="E6" i="18" l="1"/>
  <c r="E19" i="14"/>
  <c r="L6" i="10"/>
  <c r="E6" i="10" s="1"/>
  <c r="L10" i="10"/>
  <c r="E10" i="10" s="1"/>
  <c r="L14" i="10"/>
  <c r="E14" i="10" s="1"/>
  <c r="E25" i="10"/>
  <c r="E28" i="10"/>
  <c r="E37" i="10"/>
  <c r="E40" i="10"/>
  <c r="E41" i="10"/>
  <c r="E29" i="10"/>
  <c r="E6" i="17"/>
  <c r="E15" i="16"/>
  <c r="L6" i="14"/>
  <c r="E6" i="14" s="1"/>
  <c r="L9" i="14"/>
  <c r="E9" i="14" s="1"/>
  <c r="L6" i="15"/>
  <c r="E6" i="15" s="1"/>
  <c r="E12" i="14"/>
  <c r="E33" i="10"/>
  <c r="E22" i="10" l="1"/>
</calcChain>
</file>

<file path=xl/sharedStrings.xml><?xml version="1.0" encoding="utf-8"?>
<sst xmlns="http://schemas.openxmlformats.org/spreadsheetml/2006/main" count="287" uniqueCount="118">
  <si>
    <t>ФИО</t>
  </si>
  <si>
    <t>Собственный вес</t>
  </si>
  <si>
    <t>Город/область</t>
  </si>
  <si>
    <t>Жим</t>
  </si>
  <si>
    <t>Результат</t>
  </si>
  <si>
    <t>Очки</t>
  </si>
  <si>
    <t>1</t>
  </si>
  <si>
    <t>2</t>
  </si>
  <si>
    <t>ВЕСОВАЯ КАТЕГОРИЯ  75</t>
  </si>
  <si>
    <t>ВЕСОВАЯ КАТЕГОРИЯ  90</t>
  </si>
  <si>
    <t>ВЕСОВАЯ КАТЕГОРИЯ  100</t>
  </si>
  <si>
    <t>ВЕСОВАЯ КАТЕГОРИЯ  110</t>
  </si>
  <si>
    <t>Собственный  вес</t>
  </si>
  <si>
    <t>Тяга</t>
  </si>
  <si>
    <t>Wilks</t>
  </si>
  <si>
    <t>Рек</t>
  </si>
  <si>
    <t>ВЕСОВАЯ КАТЕГОРИЯ  67,5</t>
  </si>
  <si>
    <t>Собственный 
вес</t>
  </si>
  <si>
    <t>Gloss</t>
  </si>
  <si>
    <t>Город/Область</t>
  </si>
  <si>
    <t/>
  </si>
  <si>
    <t>ВЕСОВАЯ КАТЕГОРИЯ   110</t>
  </si>
  <si>
    <t>Мезин Алексей</t>
  </si>
  <si>
    <t>Мацулевич Екатерина</t>
  </si>
  <si>
    <t>ВЕСОВАЯ КАТЕГОРИЯ  56</t>
  </si>
  <si>
    <t>ВЕСОВАЯ КАТЕГОРИЯ  60</t>
  </si>
  <si>
    <t>Бороноев Макар</t>
  </si>
  <si>
    <t>Варламов Иван</t>
  </si>
  <si>
    <t>Альтмайер Виталий</t>
  </si>
  <si>
    <t>3</t>
  </si>
  <si>
    <t>Жим лёжа</t>
  </si>
  <si>
    <t>Становая тяга</t>
  </si>
  <si>
    <t>Сумма</t>
  </si>
  <si>
    <t>Маликова Юлия</t>
  </si>
  <si>
    <t>ВЕСОВАЯ КАТЕГОРИЯ 60</t>
  </si>
  <si>
    <t>Бугровская Ксения</t>
  </si>
  <si>
    <t>Открытая (27.10.1985)/39</t>
  </si>
  <si>
    <t>Дубровская Светлана</t>
  </si>
  <si>
    <t>Сидорова Наталья</t>
  </si>
  <si>
    <t>Мастера 45-49 (04.12.1976)/48</t>
  </si>
  <si>
    <t>Мастера 40-44 (02.12.1980)/46</t>
  </si>
  <si>
    <t>Геращенко Ирина</t>
  </si>
  <si>
    <t>Открытая (22.04.1992)/32</t>
  </si>
  <si>
    <t>Балыкова Елена</t>
  </si>
  <si>
    <t>Мастера 45-49 (14.11.1977)/47</t>
  </si>
  <si>
    <t>Михайлишина Карина</t>
  </si>
  <si>
    <t>Открытая (23.09.2000)/24</t>
  </si>
  <si>
    <t>Косолапова Ксения</t>
  </si>
  <si>
    <t>Мастера 40-44 (26.08.1984)/40</t>
  </si>
  <si>
    <t>Павлюченко Вячеслав</t>
  </si>
  <si>
    <t>Сидоренко Александр</t>
  </si>
  <si>
    <t>Хоменко Станислав</t>
  </si>
  <si>
    <t>Сидоров Дмитрий</t>
  </si>
  <si>
    <t>Мастера 40-44 (30.01.1980)/44</t>
  </si>
  <si>
    <t>Рехтин Степан</t>
  </si>
  <si>
    <t>Мастера 40-44 (30.01.1984)/40</t>
  </si>
  <si>
    <t>Родин Александр</t>
  </si>
  <si>
    <t>Кузнецов Дмитрий</t>
  </si>
  <si>
    <t>Черкашин Иван</t>
  </si>
  <si>
    <t>Юниоры 20-23 (21.12.2003)/20</t>
  </si>
  <si>
    <t>Штрейх Анатолий</t>
  </si>
  <si>
    <t>Мастера 40-44 (07.03.1983)/41</t>
  </si>
  <si>
    <t>Открытая (23.07.2000)/24</t>
  </si>
  <si>
    <t>Мастера 45-49 (20.03.1977)/47</t>
  </si>
  <si>
    <t>Тотмянин Павел</t>
  </si>
  <si>
    <t>Минина Елена</t>
  </si>
  <si>
    <t>Рядов Артем</t>
  </si>
  <si>
    <t>ВЕСОВАЯ КАТЕГОРИЯ  125</t>
  </si>
  <si>
    <t>Савельев Виктор</t>
  </si>
  <si>
    <t>Открытая (09.03.1993)/31</t>
  </si>
  <si>
    <t>Бадриев Даниэль</t>
  </si>
  <si>
    <t>Дроздов Владимир</t>
  </si>
  <si>
    <t>Усов Александр</t>
  </si>
  <si>
    <t>Открытая (01.05.1992)/32</t>
  </si>
  <si>
    <t>Беккер Данил</t>
  </si>
  <si>
    <t>ВЕСОВАЯ КАТЕГОРИЯ   125</t>
  </si>
  <si>
    <t>Открытая (23.09.1989)/35</t>
  </si>
  <si>
    <t>Открытая (25.01.1999)/25</t>
  </si>
  <si>
    <t>Мастера М2 (19.06.1978)/46</t>
  </si>
  <si>
    <t>Открытая (19.02.1997)/27</t>
  </si>
  <si>
    <t>Юноши 15-19 (28.09.2006)/18</t>
  </si>
  <si>
    <t>Юноши 15-19 (18.09.2006)/18</t>
  </si>
  <si>
    <t>Юноши 15-19 (14.11.2007)/17</t>
  </si>
  <si>
    <t>Юноши 15-19 (13.12.2009)/15</t>
  </si>
  <si>
    <t>Юноши 15-19 (12.02.2009)/15</t>
  </si>
  <si>
    <t>Юноши 15-19 (26.05.2007)/17</t>
  </si>
  <si>
    <t>Юноши 15-19 (14.01.2009)/15</t>
  </si>
  <si>
    <t>Юноши 15-19 (11.01.2009)/15</t>
  </si>
  <si>
    <t>Юноши 15-19 (14.09.2008)/16</t>
  </si>
  <si>
    <t>Открытое первенство города Прокопьевска
IPL Силовое двоеборье без экипировке
Прокопьевск/Кемеровская область, 14 декабря 2024 года</t>
  </si>
  <si>
    <t>Открытое первенство города Прокопьевска
IPL Жим лежа без экпировки
Прокопьевск/Кемеровская область, 14 декабря 2024 года</t>
  </si>
  <si>
    <t>Открытое первенство города Прокопьевска
СПР Жим лежа среди спортсменов с физическими особенностями
Прокопьевск/Кемеровская область, 14 декабря 2024 года</t>
  </si>
  <si>
    <t>Открытое первенство города Прокопьевска
WRPF Военный жим
Прокопьевск/Кемеровская область, 14 декабря 2024 года</t>
  </si>
  <si>
    <t>Открытое первенство города Прокопьевска
IPL Становая тяга без экипировки
Прокопьевск/Кемеровская область, 14 декабря 2024 года</t>
  </si>
  <si>
    <t>Открытое первенство города Прокопьевска
СПР Подъем на бицепс
Прокопьевск/Кемеровская область, 14 декабря 2024 года</t>
  </si>
  <si>
    <t>ВЕСОВАЯ КАТЕГОРИЯ  82.5</t>
  </si>
  <si>
    <t>ВЕСОВАЯ КАТЕГОРИЯ  67.5</t>
  </si>
  <si>
    <t>Юноши 17-19 (14.11.2007)/17</t>
  </si>
  <si>
    <t>Юноши 14-16 (12.02.2009)/15</t>
  </si>
  <si>
    <t>Юниорки 20-23 (03.08.2001)/23</t>
  </si>
  <si>
    <t>Девушки 15-19 (27.03.2008)/16</t>
  </si>
  <si>
    <t>жим</t>
  </si>
  <si>
    <t>№</t>
  </si>
  <si>
    <t>Кемеровская область, Прокопьевск</t>
  </si>
  <si>
    <t>Кемеровская область, Киселевск</t>
  </si>
  <si>
    <t>Кемеровская область, Осинники</t>
  </si>
  <si>
    <t>Кемеровская область, Кемерово</t>
  </si>
  <si>
    <t xml:space="preserve">                   Дата рождения/возраст</t>
  </si>
  <si>
    <t>Возрастная группа</t>
  </si>
  <si>
    <t>T</t>
  </si>
  <si>
    <t>O</t>
  </si>
  <si>
    <t xml:space="preserve">                     Дата рождения/возраст</t>
  </si>
  <si>
    <t>M1</t>
  </si>
  <si>
    <t>M2</t>
  </si>
  <si>
    <t>J</t>
  </si>
  <si>
    <t>T2</t>
  </si>
  <si>
    <t>T1</t>
  </si>
  <si>
    <t xml:space="preserve">
Дата рождения/Возраст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</si>
</sst>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2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24"/>
      <name val="Arial Cyr"/>
      <charset val="204"/>
    </font>
    <font>
      <i/>
      <sz val="12"/>
      <name val="Arial"/>
      <family val="2"/>
      <charset val="204"/>
    </font>
    <font>
      <b/>
      <strike/>
      <sz val="10"/>
      <color rgb="FFFF0000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z val="24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/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vertical="center"/>
    </xf>
    <xf numFmtId="49" fontId="0" fillId="0" borderId="8" xfId="0" applyNumberForma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165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4" xfId="0" applyNumberForma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/>
    </xf>
    <xf numFmtId="49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/>
    </xf>
    <xf numFmtId="164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49" fontId="0" fillId="0" borderId="4" xfId="0" applyNumberFormat="1" applyFill="1" applyBorder="1" applyAlignment="1">
      <alignment horizontal="center"/>
    </xf>
    <xf numFmtId="0" fontId="0" fillId="0" borderId="0" xfId="0" applyFill="1"/>
    <xf numFmtId="49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9" fontId="9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5" fontId="0" fillId="0" borderId="0" xfId="0" applyNumberFormat="1" applyFill="1" applyBorder="1"/>
    <xf numFmtId="49" fontId="0" fillId="0" borderId="4" xfId="0" applyNumberFormat="1" applyFill="1" applyBorder="1" applyAlignment="1">
      <alignment horizontal="center" vertical="center" wrapText="1"/>
    </xf>
    <xf numFmtId="2" fontId="0" fillId="0" borderId="20" xfId="0" applyNumberFormat="1" applyFill="1" applyBorder="1" applyAlignment="1">
      <alignment horizontal="center"/>
    </xf>
    <xf numFmtId="49" fontId="0" fillId="0" borderId="14" xfId="0" applyNumberFormat="1" applyFill="1" applyBorder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Border="1"/>
    <xf numFmtId="164" fontId="1" fillId="4" borderId="4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1" fillId="4" borderId="6" xfId="0" applyNumberFormat="1" applyFont="1" applyFill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1" fillId="4" borderId="7" xfId="0" applyNumberFormat="1" applyFont="1" applyFill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4" fontId="1" fillId="4" borderId="34" xfId="0" applyNumberFormat="1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9" fontId="3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65" fontId="0" fillId="0" borderId="33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2" borderId="36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6EEE-BA2C-44FE-AE19-35FB496579A7}">
  <dimension ref="A1:W15"/>
  <sheetViews>
    <sheetView zoomScaleNormal="100" workbookViewId="0">
      <selection activeCell="Q14" sqref="Q14"/>
    </sheetView>
  </sheetViews>
  <sheetFormatPr baseColWidth="10" defaultColWidth="8.83203125" defaultRowHeight="13"/>
  <cols>
    <col min="1" max="1" width="7.5" customWidth="1"/>
    <col min="2" max="2" width="23.1640625" customWidth="1"/>
    <col min="3" max="3" width="27.83203125" customWidth="1"/>
    <col min="4" max="4" width="16.5" style="25" customWidth="1"/>
    <col min="5" max="5" width="11.1640625" style="29" customWidth="1"/>
    <col min="6" max="6" width="35.83203125" bestFit="1" customWidth="1"/>
    <col min="7" max="14" width="5.83203125" customWidth="1"/>
    <col min="15" max="15" width="10.5" style="20" customWidth="1"/>
    <col min="16" max="16" width="10.5" style="29" bestFit="1" customWidth="1"/>
    <col min="17" max="17" width="23.1640625" customWidth="1"/>
  </cols>
  <sheetData>
    <row r="1" spans="1:23" ht="29" customHeight="1">
      <c r="A1" s="146" t="s">
        <v>89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6"/>
      <c r="S1" s="16"/>
      <c r="T1" s="16"/>
      <c r="U1" s="16"/>
      <c r="V1" s="16"/>
      <c r="W1" s="16"/>
    </row>
    <row r="2" spans="1:23" ht="62" customHeight="1" thickBo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9"/>
      <c r="R2" s="16"/>
      <c r="S2" s="16"/>
      <c r="T2" s="16"/>
      <c r="U2" s="16"/>
      <c r="V2" s="16"/>
      <c r="W2" s="16"/>
    </row>
    <row r="3" spans="1:23" ht="12" customHeight="1">
      <c r="A3" s="150" t="s">
        <v>102</v>
      </c>
      <c r="B3" s="152" t="s">
        <v>0</v>
      </c>
      <c r="C3" s="154" t="s">
        <v>107</v>
      </c>
      <c r="D3" s="156" t="s">
        <v>12</v>
      </c>
      <c r="E3" s="158" t="s">
        <v>14</v>
      </c>
      <c r="F3" s="152" t="s">
        <v>2</v>
      </c>
      <c r="G3" s="165" t="s">
        <v>30</v>
      </c>
      <c r="H3" s="166"/>
      <c r="I3" s="166"/>
      <c r="J3" s="166"/>
      <c r="K3" s="166" t="s">
        <v>31</v>
      </c>
      <c r="L3" s="166"/>
      <c r="M3" s="166"/>
      <c r="N3" s="167"/>
      <c r="O3" s="160" t="s">
        <v>32</v>
      </c>
      <c r="P3" s="158" t="s">
        <v>5</v>
      </c>
      <c r="Q3" s="162" t="s">
        <v>108</v>
      </c>
      <c r="R3" s="2"/>
      <c r="S3" s="2"/>
      <c r="T3" s="2"/>
      <c r="U3" s="2"/>
      <c r="V3" s="2"/>
      <c r="W3" s="2"/>
    </row>
    <row r="4" spans="1:23" ht="21" customHeight="1" thickBot="1">
      <c r="A4" s="151"/>
      <c r="B4" s="153"/>
      <c r="C4" s="155"/>
      <c r="D4" s="157"/>
      <c r="E4" s="159"/>
      <c r="F4" s="153"/>
      <c r="G4" s="11">
        <v>1</v>
      </c>
      <c r="H4" s="11">
        <v>2</v>
      </c>
      <c r="I4" s="11">
        <v>3</v>
      </c>
      <c r="J4" s="11" t="s">
        <v>15</v>
      </c>
      <c r="K4" s="11" t="s">
        <v>6</v>
      </c>
      <c r="L4" s="11" t="s">
        <v>7</v>
      </c>
      <c r="M4" s="11" t="s">
        <v>29</v>
      </c>
      <c r="N4" s="11" t="s">
        <v>15</v>
      </c>
      <c r="O4" s="161"/>
      <c r="P4" s="159"/>
      <c r="Q4" s="163"/>
      <c r="R4" s="2"/>
      <c r="S4" s="2"/>
      <c r="T4" s="2"/>
      <c r="U4" s="2"/>
      <c r="V4" s="2"/>
      <c r="W4" s="2"/>
    </row>
    <row r="5" spans="1:23" ht="16">
      <c r="A5" s="164" t="s">
        <v>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56"/>
      <c r="S5" s="56"/>
    </row>
    <row r="6" spans="1:23">
      <c r="A6" s="4" t="s">
        <v>6</v>
      </c>
      <c r="B6" s="13" t="s">
        <v>70</v>
      </c>
      <c r="C6" s="13" t="s">
        <v>80</v>
      </c>
      <c r="D6" s="21">
        <v>71.099999999999994</v>
      </c>
      <c r="E6" s="30">
        <f>P6/O6</f>
        <v>0.63834594951501344</v>
      </c>
      <c r="F6" s="13" t="s">
        <v>103</v>
      </c>
      <c r="G6" s="79">
        <v>90</v>
      </c>
      <c r="H6" s="79">
        <v>100</v>
      </c>
      <c r="I6" s="79">
        <v>102.5</v>
      </c>
      <c r="J6" s="35"/>
      <c r="K6" s="79">
        <v>160</v>
      </c>
      <c r="L6" s="79">
        <v>175</v>
      </c>
      <c r="M6" s="79">
        <v>192.5</v>
      </c>
      <c r="N6" s="8"/>
      <c r="O6" s="35">
        <v>295</v>
      </c>
      <c r="P6" s="26">
        <f>500/(-216.0475144+16.2606339*G6-0.002388645*G6*G6-0.00113732*G6*G6*G6+0.00000701863*G6*G6*G6*G6-0.0000000129*G6*G6*G6*G6*G6)*O6</f>
        <v>188.31205510692897</v>
      </c>
      <c r="Q6" s="14" t="s">
        <v>109</v>
      </c>
      <c r="R6" s="56"/>
      <c r="S6" s="56"/>
    </row>
    <row r="7" spans="1:23">
      <c r="A7" s="5"/>
      <c r="B7" s="15"/>
      <c r="C7" s="15"/>
      <c r="D7" s="23"/>
      <c r="E7" s="28"/>
      <c r="F7" s="15"/>
      <c r="G7" s="34"/>
      <c r="H7" s="34"/>
      <c r="I7" s="34"/>
      <c r="J7" s="34"/>
      <c r="K7" s="34"/>
      <c r="L7" s="34"/>
      <c r="M7" s="34"/>
      <c r="N7" s="9"/>
      <c r="O7" s="34"/>
      <c r="P7" s="27"/>
      <c r="Q7" s="6"/>
      <c r="R7" s="56"/>
      <c r="S7" s="56"/>
    </row>
    <row r="8" spans="1:23" ht="16">
      <c r="A8" s="144" t="s">
        <v>95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56"/>
      <c r="S8" s="56"/>
    </row>
    <row r="9" spans="1:23">
      <c r="A9" s="89" t="s">
        <v>6</v>
      </c>
      <c r="B9" s="98" t="s">
        <v>71</v>
      </c>
      <c r="C9" s="100" t="s">
        <v>81</v>
      </c>
      <c r="D9" s="101">
        <v>82.4</v>
      </c>
      <c r="E9" s="90">
        <f>P9/O9</f>
        <v>0.56964673142218558</v>
      </c>
      <c r="F9" s="98" t="s">
        <v>103</v>
      </c>
      <c r="G9" s="106">
        <v>125</v>
      </c>
      <c r="H9" s="91">
        <v>130</v>
      </c>
      <c r="I9" s="110">
        <v>132.5</v>
      </c>
      <c r="J9" s="114"/>
      <c r="K9" s="110">
        <v>180</v>
      </c>
      <c r="L9" s="106">
        <v>185</v>
      </c>
      <c r="M9" s="104">
        <v>187.5</v>
      </c>
      <c r="N9" s="107"/>
      <c r="O9" s="115">
        <v>320</v>
      </c>
      <c r="P9" s="111">
        <f>500/(-216.0475144+16.2606339*G9-0.002388645*G9*G9-0.00113732*G9*G9*G9+0.00000701863*G9*G9*G9*G9-0.0000000129*G9*G9*G9*G9*G9)*O9</f>
        <v>182.28695405509939</v>
      </c>
      <c r="Q9" s="92" t="s">
        <v>109</v>
      </c>
      <c r="R9" s="56"/>
      <c r="S9" s="56"/>
    </row>
    <row r="10" spans="1:23">
      <c r="A10" s="93" t="s">
        <v>6</v>
      </c>
      <c r="B10" s="99" t="s">
        <v>72</v>
      </c>
      <c r="C10" s="102" t="s">
        <v>73</v>
      </c>
      <c r="D10" s="103">
        <v>81.2</v>
      </c>
      <c r="E10" s="95">
        <f>P10/O10</f>
        <v>0.56964673142218558</v>
      </c>
      <c r="F10" s="99" t="s">
        <v>103</v>
      </c>
      <c r="G10" s="108">
        <v>125</v>
      </c>
      <c r="H10" s="96">
        <v>130</v>
      </c>
      <c r="I10" s="112">
        <v>135</v>
      </c>
      <c r="J10" s="116"/>
      <c r="K10" s="112">
        <v>190</v>
      </c>
      <c r="L10" s="108">
        <v>200</v>
      </c>
      <c r="M10" s="134">
        <v>207.5</v>
      </c>
      <c r="N10" s="109"/>
      <c r="O10" s="117">
        <v>335</v>
      </c>
      <c r="P10" s="113">
        <f>500/(-216.0475144+16.2606339*G10-0.002388645*G10*G10-0.00113732*G10*G10*G10+0.00000701863*G10*G10*G10*G10-0.0000000129*G10*G10*G10*G10*G10)*O10</f>
        <v>190.83165502643217</v>
      </c>
      <c r="Q10" s="97" t="s">
        <v>110</v>
      </c>
      <c r="R10" s="56"/>
      <c r="S10" s="56"/>
    </row>
    <row r="11" spans="1:23">
      <c r="R11" s="56"/>
      <c r="S11" s="56"/>
    </row>
    <row r="12" spans="1:23" ht="16">
      <c r="A12" s="145" t="s">
        <v>9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56"/>
      <c r="S12" s="56"/>
    </row>
    <row r="13" spans="1:23">
      <c r="A13" s="4" t="s">
        <v>6</v>
      </c>
      <c r="B13" s="13" t="s">
        <v>74</v>
      </c>
      <c r="C13" s="55" t="s">
        <v>77</v>
      </c>
      <c r="D13" s="21">
        <v>89.5</v>
      </c>
      <c r="E13" s="30">
        <f>P13/O13</f>
        <v>0.56535651555322186</v>
      </c>
      <c r="F13" s="13" t="s">
        <v>103</v>
      </c>
      <c r="G13" s="79">
        <v>130</v>
      </c>
      <c r="H13" s="79">
        <v>137.5</v>
      </c>
      <c r="I13" s="79">
        <v>142.5</v>
      </c>
      <c r="J13" s="35"/>
      <c r="K13" s="79">
        <v>215</v>
      </c>
      <c r="L13" s="135">
        <v>232.5</v>
      </c>
      <c r="M13" s="135">
        <v>232.5</v>
      </c>
      <c r="N13" s="8"/>
      <c r="O13" s="35">
        <v>357.5</v>
      </c>
      <c r="P13" s="26">
        <f>500/(-216.0475144+16.2606339*G13-0.002388645*G13*G13-0.00113732*G13*G13*G13+0.00000701863*G13*G13*G13*G13-0.0000000129*G13*G13*G13*G13*G13)*O13</f>
        <v>202.11495431027683</v>
      </c>
      <c r="Q13" s="14" t="s">
        <v>110</v>
      </c>
      <c r="R13" s="56"/>
      <c r="S13" s="56"/>
    </row>
    <row r="14" spans="1:23">
      <c r="R14" s="56"/>
      <c r="S14" s="56"/>
    </row>
    <row r="15" spans="1:23">
      <c r="R15" s="56"/>
      <c r="S15" s="56"/>
    </row>
  </sheetData>
  <mergeCells count="15">
    <mergeCell ref="A8:Q8"/>
    <mergeCell ref="A12:Q12"/>
    <mergeCell ref="A1:Q2"/>
    <mergeCell ref="A3:A4"/>
    <mergeCell ref="B3:B4"/>
    <mergeCell ref="C3:C4"/>
    <mergeCell ref="D3:D4"/>
    <mergeCell ref="E3:E4"/>
    <mergeCell ref="F3:F4"/>
    <mergeCell ref="O3:O4"/>
    <mergeCell ref="P3:P4"/>
    <mergeCell ref="Q3:Q4"/>
    <mergeCell ref="A5:Q5"/>
    <mergeCell ref="G3:J3"/>
    <mergeCell ref="K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opLeftCell="A15" zoomScaleNormal="100" workbookViewId="0">
      <selection activeCell="M42" sqref="M42"/>
    </sheetView>
  </sheetViews>
  <sheetFormatPr baseColWidth="10" defaultColWidth="8.83203125" defaultRowHeight="13"/>
  <cols>
    <col min="1" max="1" width="8.1640625" style="5" customWidth="1"/>
    <col min="2" max="2" width="22.5" style="3" customWidth="1"/>
    <col min="3" max="3" width="28" style="3" customWidth="1"/>
    <col min="4" max="4" width="16.1640625" style="25" customWidth="1"/>
    <col min="5" max="5" width="12.5" style="29" customWidth="1"/>
    <col min="6" max="6" width="37.1640625" style="3" customWidth="1"/>
    <col min="7" max="9" width="5.6640625" style="9" bestFit="1" customWidth="1"/>
    <col min="10" max="10" width="4.33203125" style="9" bestFit="1" customWidth="1"/>
    <col min="11" max="11" width="10.5" style="34" bestFit="1" customWidth="1"/>
    <col min="12" max="12" width="8.6640625" style="27" bestFit="1" customWidth="1"/>
    <col min="13" max="13" width="23.1640625" style="10" customWidth="1"/>
  </cols>
  <sheetData>
    <row r="1" spans="1:16" s="1" customFormat="1" ht="29" customHeight="1">
      <c r="A1" s="169" t="s">
        <v>90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70"/>
    </row>
    <row r="2" spans="1:16" s="1" customFormat="1" ht="62" customHeight="1" thickBo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6" s="2" customFormat="1" ht="12" customHeight="1">
      <c r="A3" s="177" t="s">
        <v>102</v>
      </c>
      <c r="B3" s="181" t="s">
        <v>0</v>
      </c>
      <c r="C3" s="171" t="s">
        <v>111</v>
      </c>
      <c r="D3" s="173" t="s">
        <v>1</v>
      </c>
      <c r="E3" s="175" t="s">
        <v>14</v>
      </c>
      <c r="F3" s="181" t="s">
        <v>2</v>
      </c>
      <c r="G3" s="181" t="s">
        <v>3</v>
      </c>
      <c r="H3" s="181"/>
      <c r="I3" s="181"/>
      <c r="J3" s="181"/>
      <c r="K3" s="183" t="s">
        <v>4</v>
      </c>
      <c r="L3" s="175" t="s">
        <v>5</v>
      </c>
      <c r="M3" s="179" t="s">
        <v>108</v>
      </c>
    </row>
    <row r="4" spans="1:16" s="2" customFormat="1" ht="21" customHeight="1" thickBot="1">
      <c r="A4" s="178"/>
      <c r="B4" s="182"/>
      <c r="C4" s="172"/>
      <c r="D4" s="174"/>
      <c r="E4" s="176"/>
      <c r="F4" s="182"/>
      <c r="G4" s="11">
        <v>1</v>
      </c>
      <c r="H4" s="11">
        <v>2</v>
      </c>
      <c r="I4" s="11">
        <v>3</v>
      </c>
      <c r="J4" s="11" t="s">
        <v>15</v>
      </c>
      <c r="K4" s="184"/>
      <c r="L4" s="176"/>
      <c r="M4" s="180"/>
    </row>
    <row r="5" spans="1:16" s="2" customFormat="1" ht="17" customHeight="1">
      <c r="A5" s="145" t="s">
        <v>24</v>
      </c>
      <c r="B5" s="145"/>
      <c r="C5" s="145"/>
      <c r="D5" s="145"/>
      <c r="E5" s="168"/>
      <c r="F5" s="168"/>
      <c r="G5" s="145"/>
      <c r="H5" s="145"/>
      <c r="I5" s="145"/>
      <c r="J5" s="145"/>
      <c r="K5" s="145"/>
      <c r="L5" s="168"/>
      <c r="M5" s="168"/>
      <c r="O5" s="77"/>
      <c r="P5" s="77"/>
    </row>
    <row r="6" spans="1:16" s="2" customFormat="1" ht="13" customHeight="1">
      <c r="A6" s="4" t="s">
        <v>6</v>
      </c>
      <c r="B6" s="13" t="s">
        <v>35</v>
      </c>
      <c r="C6" s="13" t="s">
        <v>36</v>
      </c>
      <c r="D6" s="21">
        <v>55.9</v>
      </c>
      <c r="E6" s="30">
        <f>L6/K6</f>
        <v>1.1782549940146476</v>
      </c>
      <c r="F6" s="13" t="s">
        <v>103</v>
      </c>
      <c r="G6" s="79">
        <v>55</v>
      </c>
      <c r="H6" s="79">
        <v>60</v>
      </c>
      <c r="I6" s="79">
        <v>62.5</v>
      </c>
      <c r="J6" s="8"/>
      <c r="K6" s="35">
        <v>62.5</v>
      </c>
      <c r="L6" s="26">
        <f>500/(594.31747775582-27.23842536447*D6+0.82112226871*D6*D6-0.00930733913*D6*D6*D6+0.00004731582*D6*D6*D6*D6-0.00000009054*D6*D6*D6*D6*D6)*K6</f>
        <v>73.640937125915471</v>
      </c>
      <c r="M6" s="14" t="s">
        <v>110</v>
      </c>
      <c r="O6" s="77"/>
      <c r="P6" s="77"/>
    </row>
    <row r="7" spans="1:16" s="2" customFormat="1" ht="13" customHeight="1">
      <c r="A7" s="5"/>
      <c r="B7" s="15"/>
      <c r="C7" s="15"/>
      <c r="D7" s="23"/>
      <c r="E7" s="28"/>
      <c r="F7" s="15"/>
      <c r="G7" s="34"/>
      <c r="H7" s="34"/>
      <c r="I7" s="34"/>
      <c r="J7" s="9"/>
      <c r="K7" s="34"/>
      <c r="L7" s="27"/>
      <c r="M7" s="6"/>
      <c r="O7" s="77"/>
      <c r="P7" s="77"/>
    </row>
    <row r="8" spans="1:16" ht="18.75" customHeight="1">
      <c r="A8" s="144" t="s">
        <v>25</v>
      </c>
      <c r="B8" s="144"/>
      <c r="C8" s="144"/>
      <c r="D8" s="144"/>
      <c r="E8" s="168"/>
      <c r="F8" s="168"/>
      <c r="G8" s="144"/>
      <c r="H8" s="144"/>
      <c r="I8" s="144"/>
      <c r="J8" s="144"/>
      <c r="K8" s="144"/>
      <c r="L8" s="168"/>
      <c r="M8" s="168"/>
      <c r="O8" s="56"/>
      <c r="P8" s="56"/>
    </row>
    <row r="9" spans="1:16" s="121" customFormat="1">
      <c r="A9" s="89" t="s">
        <v>6</v>
      </c>
      <c r="B9" s="98" t="s">
        <v>38</v>
      </c>
      <c r="C9" s="17" t="s">
        <v>40</v>
      </c>
      <c r="D9" s="22">
        <v>57.3</v>
      </c>
      <c r="E9" s="126">
        <f>L9/K9</f>
        <v>1.1556329215781977</v>
      </c>
      <c r="F9" s="17" t="s">
        <v>103</v>
      </c>
      <c r="G9" s="104">
        <v>37.5</v>
      </c>
      <c r="H9" s="91">
        <v>40</v>
      </c>
      <c r="I9" s="110">
        <v>42.5</v>
      </c>
      <c r="J9" s="18"/>
      <c r="K9" s="115">
        <v>42.5</v>
      </c>
      <c r="L9" s="111">
        <f>500/(594.31747775582-27.23842536447*D9+0.82112226871*D9*D9-0.00930733913*D9*D9*D9+0.00004731582*D9*D9*D9*D9-0.00000009054*D9*D9*D9*D9*D9)*K9</f>
        <v>49.114399167073401</v>
      </c>
      <c r="M9" s="92" t="s">
        <v>112</v>
      </c>
      <c r="O9" s="61"/>
      <c r="P9" s="61"/>
    </row>
    <row r="10" spans="1:16" s="121" customFormat="1">
      <c r="A10" s="93" t="s">
        <v>6</v>
      </c>
      <c r="B10" s="99" t="s">
        <v>37</v>
      </c>
      <c r="C10" s="102" t="s">
        <v>39</v>
      </c>
      <c r="D10" s="94">
        <v>59.95</v>
      </c>
      <c r="E10" s="127">
        <f>L10/K10</f>
        <v>1.1156073007761769</v>
      </c>
      <c r="F10" s="102" t="s">
        <v>103</v>
      </c>
      <c r="G10" s="105">
        <v>50</v>
      </c>
      <c r="H10" s="130">
        <v>52.5</v>
      </c>
      <c r="I10" s="131">
        <v>52.5</v>
      </c>
      <c r="J10" s="128"/>
      <c r="K10" s="117">
        <v>50</v>
      </c>
      <c r="L10" s="113">
        <f>500/(594.31747775582-27.23842536447*D10+0.82112226871*D10*D10-0.00930733913*D10*D10*D10+0.00004731582*D10*D10*D10*D10-0.00000009054*D10*D10*D10*D10*D10)*K10</f>
        <v>55.780365038808846</v>
      </c>
      <c r="M10" s="97" t="s">
        <v>113</v>
      </c>
      <c r="O10" s="61"/>
      <c r="P10" s="61"/>
    </row>
    <row r="11" spans="1:16" s="121" customFormat="1">
      <c r="A11" s="81"/>
      <c r="B11" s="82"/>
      <c r="C11" s="82"/>
      <c r="D11" s="83"/>
      <c r="E11" s="84"/>
      <c r="F11" s="82"/>
      <c r="G11" s="85"/>
      <c r="H11" s="85"/>
      <c r="I11" s="85"/>
      <c r="J11" s="86"/>
      <c r="K11" s="85"/>
      <c r="L11" s="87"/>
      <c r="M11" s="88"/>
      <c r="O11" s="61"/>
      <c r="P11" s="61"/>
    </row>
    <row r="12" spans="1:16" s="121" customFormat="1" ht="16">
      <c r="A12" s="144" t="s">
        <v>96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O12" s="61"/>
      <c r="P12" s="61"/>
    </row>
    <row r="13" spans="1:16" s="121" customFormat="1">
      <c r="A13" s="89" t="s">
        <v>6</v>
      </c>
      <c r="B13" s="98" t="s">
        <v>41</v>
      </c>
      <c r="C13" s="17" t="s">
        <v>42</v>
      </c>
      <c r="D13" s="101">
        <v>61.1</v>
      </c>
      <c r="E13" s="90">
        <f>L13/K13</f>
        <v>1.0993582648607954</v>
      </c>
      <c r="F13" s="17" t="s">
        <v>103</v>
      </c>
      <c r="G13" s="91">
        <v>25</v>
      </c>
      <c r="H13" s="110">
        <v>30</v>
      </c>
      <c r="I13" s="110">
        <v>32.5</v>
      </c>
      <c r="J13" s="18"/>
      <c r="K13" s="115">
        <v>32.5</v>
      </c>
      <c r="L13" s="111">
        <f>500/(594.31747775582-27.23842536447*D13+0.82112226871*D13*D13-0.00930733913*D13*D13*D13+0.00004731582*D13*D13*D13*D13-0.00000009054*D13*D13*D13*D13*D13)*K13</f>
        <v>35.72914360797585</v>
      </c>
      <c r="M13" s="92" t="s">
        <v>110</v>
      </c>
      <c r="O13" s="61"/>
      <c r="P13" s="61"/>
    </row>
    <row r="14" spans="1:16" s="121" customFormat="1">
      <c r="A14" s="93" t="s">
        <v>6</v>
      </c>
      <c r="B14" s="99" t="s">
        <v>43</v>
      </c>
      <c r="C14" s="102" t="s">
        <v>44</v>
      </c>
      <c r="D14" s="103">
        <v>62.6</v>
      </c>
      <c r="E14" s="95">
        <f>L14/K14</f>
        <v>1.0791577011762639</v>
      </c>
      <c r="F14" s="102" t="s">
        <v>103</v>
      </c>
      <c r="G14" s="96">
        <v>45</v>
      </c>
      <c r="H14" s="112">
        <v>50</v>
      </c>
      <c r="I14" s="131">
        <v>52.5</v>
      </c>
      <c r="J14" s="128"/>
      <c r="K14" s="117">
        <v>50</v>
      </c>
      <c r="L14" s="113">
        <f>500/(594.31747775582-27.23842536447*D14+0.82112226871*D14*D14-0.00930733913*D14*D14*D14+0.00004731582*D14*D14*D14*D14-0.00000009054*D14*D14*D14*D14*D14)*K14</f>
        <v>53.95788505881319</v>
      </c>
      <c r="M14" s="97" t="s">
        <v>113</v>
      </c>
      <c r="O14" s="61"/>
      <c r="P14" s="61"/>
    </row>
    <row r="15" spans="1:16" s="121" customFormat="1">
      <c r="A15" s="81"/>
      <c r="B15" s="82"/>
      <c r="C15" s="82"/>
      <c r="D15" s="83"/>
      <c r="E15" s="84"/>
      <c r="F15" s="82"/>
      <c r="G15" s="86"/>
      <c r="H15" s="86"/>
      <c r="I15" s="86"/>
      <c r="J15" s="86"/>
      <c r="K15" s="85"/>
      <c r="L15" s="87"/>
      <c r="M15" s="88"/>
      <c r="O15" s="61"/>
      <c r="P15" s="61"/>
    </row>
    <row r="16" spans="1:16" s="121" customFormat="1" ht="16">
      <c r="A16" s="144" t="s">
        <v>9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O16" s="61"/>
      <c r="P16" s="61"/>
    </row>
    <row r="17" spans="1:16" s="121" customFormat="1">
      <c r="A17" s="89" t="s">
        <v>6</v>
      </c>
      <c r="B17" s="98" t="s">
        <v>45</v>
      </c>
      <c r="C17" s="17" t="s">
        <v>46</v>
      </c>
      <c r="D17" s="101">
        <v>84.75</v>
      </c>
      <c r="E17" s="90">
        <f>L17/K17</f>
        <v>0.88783593395979477</v>
      </c>
      <c r="F17" s="17" t="s">
        <v>103</v>
      </c>
      <c r="G17" s="91">
        <v>67.5</v>
      </c>
      <c r="H17" s="132">
        <v>70</v>
      </c>
      <c r="I17" s="110">
        <v>70</v>
      </c>
      <c r="J17" s="18"/>
      <c r="K17" s="115">
        <v>70</v>
      </c>
      <c r="L17" s="111">
        <f>500/(594.31747775582-27.23842536447*D17+0.82112226871*D17*D17-0.00930733913*D17*D17*D17+0.00004731582*D17*D17*D17*D17-0.00000009054*D17*D17*D17*D17*D17)*K17</f>
        <v>62.148515377185632</v>
      </c>
      <c r="M17" s="92" t="s">
        <v>110</v>
      </c>
      <c r="O17" s="61"/>
      <c r="P17" s="61"/>
    </row>
    <row r="18" spans="1:16" s="121" customFormat="1">
      <c r="A18" s="93" t="s">
        <v>6</v>
      </c>
      <c r="B18" s="99" t="s">
        <v>47</v>
      </c>
      <c r="C18" s="102" t="s">
        <v>48</v>
      </c>
      <c r="D18" s="103">
        <v>88.65</v>
      </c>
      <c r="E18" s="95">
        <f>L18/K18</f>
        <v>0.86961891712445993</v>
      </c>
      <c r="F18" s="102" t="s">
        <v>104</v>
      </c>
      <c r="G18" s="96">
        <v>62.5</v>
      </c>
      <c r="H18" s="112">
        <v>67.5</v>
      </c>
      <c r="I18" s="131">
        <v>72.5</v>
      </c>
      <c r="J18" s="128"/>
      <c r="K18" s="117">
        <v>67.5</v>
      </c>
      <c r="L18" s="113">
        <f>500/(594.31747775582-27.23842536447*D18+0.82112226871*D18*D18-0.00930733913*D18*D18*D18+0.00004731582*D18*D18*D18*D18-0.00000009054*D18*D18*D18*D18*D18)*K18</f>
        <v>58.699276905901044</v>
      </c>
      <c r="M18" s="97" t="s">
        <v>112</v>
      </c>
      <c r="O18" s="61"/>
      <c r="P18" s="61"/>
    </row>
    <row r="19" spans="1:16" s="121" customFormat="1">
      <c r="A19" s="81"/>
      <c r="B19" s="82"/>
      <c r="C19" s="82"/>
      <c r="D19" s="83"/>
      <c r="E19" s="84"/>
      <c r="F19" s="82"/>
      <c r="G19" s="86"/>
      <c r="H19" s="86"/>
      <c r="I19" s="86"/>
      <c r="J19" s="86"/>
      <c r="K19" s="85"/>
      <c r="L19" s="87"/>
      <c r="M19" s="88"/>
      <c r="O19" s="61"/>
      <c r="P19" s="61"/>
    </row>
    <row r="20" spans="1:16" s="121" customFormat="1" ht="16">
      <c r="A20" s="144" t="s">
        <v>96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O20" s="61"/>
      <c r="P20" s="61"/>
    </row>
    <row r="21" spans="1:16" s="121" customFormat="1">
      <c r="A21" s="89" t="s">
        <v>6</v>
      </c>
      <c r="B21" s="98" t="s">
        <v>49</v>
      </c>
      <c r="C21" s="100" t="s">
        <v>82</v>
      </c>
      <c r="D21" s="101">
        <v>65.8</v>
      </c>
      <c r="E21" s="90">
        <f>L21/K21</f>
        <v>0.78714536190424023</v>
      </c>
      <c r="F21" s="17" t="s">
        <v>103</v>
      </c>
      <c r="G21" s="91">
        <v>110</v>
      </c>
      <c r="H21" s="110">
        <v>115</v>
      </c>
      <c r="I21" s="132">
        <v>120</v>
      </c>
      <c r="J21" s="18"/>
      <c r="K21" s="115">
        <v>115</v>
      </c>
      <c r="L21" s="111">
        <f>500/(-216.0475144+16.2606339*D21-0.002388645*D21*D21-0.00113732*D21*D21*D21+0.00000701863*D21*D21*D21*D21-0.0000000129*D21*D21*D21*D21*D21)*K21</f>
        <v>90.521716618987625</v>
      </c>
      <c r="M21" s="92" t="s">
        <v>109</v>
      </c>
      <c r="O21" s="61"/>
      <c r="P21" s="61"/>
    </row>
    <row r="22" spans="1:16" s="121" customFormat="1">
      <c r="A22" s="93" t="s">
        <v>7</v>
      </c>
      <c r="B22" s="99" t="s">
        <v>50</v>
      </c>
      <c r="C22" s="102" t="s">
        <v>83</v>
      </c>
      <c r="D22" s="103">
        <v>62.1</v>
      </c>
      <c r="E22" s="95">
        <f>L22/K22</f>
        <v>0.82696022292694993</v>
      </c>
      <c r="F22" s="102" t="s">
        <v>103</v>
      </c>
      <c r="G22" s="96">
        <v>60</v>
      </c>
      <c r="H22" s="112">
        <v>67.5</v>
      </c>
      <c r="I22" s="131">
        <v>72.5</v>
      </c>
      <c r="J22" s="128"/>
      <c r="K22" s="117">
        <v>67.5</v>
      </c>
      <c r="L22" s="113">
        <f>500/(-216.0475144+16.2606339*D22-0.002388645*D22*D22-0.00113732*D22*D22*D22+0.00000701863*D22*D22*D22*D22-0.0000000129*D22*D22*D22*D22*D22)*K22</f>
        <v>55.819815047569122</v>
      </c>
      <c r="M22" s="97" t="s">
        <v>109</v>
      </c>
      <c r="O22" s="61"/>
      <c r="P22" s="61"/>
    </row>
    <row r="23" spans="1:16" s="121" customFormat="1">
      <c r="A23" s="81"/>
      <c r="B23" s="82"/>
      <c r="C23" s="82"/>
      <c r="D23" s="83"/>
      <c r="E23" s="84"/>
      <c r="F23" s="82"/>
      <c r="G23" s="86"/>
      <c r="H23" s="86"/>
      <c r="I23" s="86"/>
      <c r="J23" s="86"/>
      <c r="K23" s="85"/>
      <c r="L23" s="87"/>
      <c r="M23" s="88"/>
      <c r="O23" s="61"/>
      <c r="P23" s="61"/>
    </row>
    <row r="24" spans="1:16" s="121" customFormat="1" ht="16">
      <c r="A24" s="144" t="s">
        <v>8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O24" s="61"/>
      <c r="P24" s="61"/>
    </row>
    <row r="25" spans="1:16" s="121" customFormat="1">
      <c r="A25" s="4" t="s">
        <v>6</v>
      </c>
      <c r="B25" s="13" t="s">
        <v>51</v>
      </c>
      <c r="C25" s="13" t="s">
        <v>84</v>
      </c>
      <c r="D25" s="21">
        <v>74.8</v>
      </c>
      <c r="E25" s="30">
        <f>L25/K25</f>
        <v>0.71386464729055199</v>
      </c>
      <c r="F25" s="13" t="s">
        <v>103</v>
      </c>
      <c r="G25" s="79">
        <v>110</v>
      </c>
      <c r="H25" s="79">
        <v>117.5</v>
      </c>
      <c r="I25" s="79">
        <v>122.5</v>
      </c>
      <c r="J25" s="8"/>
      <c r="K25" s="35">
        <v>122.5</v>
      </c>
      <c r="L25" s="26">
        <f>500/(-216.0475144+16.2606339*D25-0.002388645*D25*D25-0.00113732*D25*D25*D25+0.00000701863*D25*D25*D25*D25-0.0000000129*D25*D25*D25*D25*D25)*K25</f>
        <v>87.448419293092613</v>
      </c>
      <c r="M25" s="14" t="s">
        <v>109</v>
      </c>
      <c r="O25" s="61"/>
      <c r="P25" s="61"/>
    </row>
    <row r="26" spans="1:16" s="121" customFormat="1">
      <c r="A26" s="81"/>
      <c r="B26" s="82"/>
      <c r="C26" s="82"/>
      <c r="D26" s="83"/>
      <c r="E26" s="84"/>
      <c r="F26" s="82"/>
      <c r="G26" s="86"/>
      <c r="H26" s="86"/>
      <c r="I26" s="86"/>
      <c r="J26" s="86"/>
      <c r="K26" s="85"/>
      <c r="L26" s="87"/>
      <c r="M26" s="88"/>
      <c r="O26" s="61"/>
      <c r="P26" s="61"/>
    </row>
    <row r="27" spans="1:16" s="121" customFormat="1" ht="16">
      <c r="A27" s="144" t="s">
        <v>95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O27" s="61"/>
      <c r="P27" s="61"/>
    </row>
    <row r="28" spans="1:16" s="121" customFormat="1">
      <c r="A28" s="89" t="s">
        <v>6</v>
      </c>
      <c r="B28" s="98" t="s">
        <v>54</v>
      </c>
      <c r="C28" s="17" t="s">
        <v>55</v>
      </c>
      <c r="D28" s="101">
        <v>82.05</v>
      </c>
      <c r="E28" s="90">
        <f>L28/K28</f>
        <v>0.67208114358324966</v>
      </c>
      <c r="F28" s="17" t="s">
        <v>103</v>
      </c>
      <c r="G28" s="91">
        <v>120</v>
      </c>
      <c r="H28" s="110">
        <v>125</v>
      </c>
      <c r="I28" s="110">
        <v>127.5</v>
      </c>
      <c r="J28" s="18"/>
      <c r="K28" s="115">
        <v>127.5</v>
      </c>
      <c r="L28" s="111">
        <f>500/(-216.0475144+16.2606339*D28-0.002388645*D28*D28-0.00113732*D28*D28*D28+0.00000701863*D28*D28*D28*D28-0.0000000129*D28*D28*D28*D28*D28)*K28</f>
        <v>85.690345806864329</v>
      </c>
      <c r="M28" s="92" t="s">
        <v>112</v>
      </c>
      <c r="O28" s="61"/>
      <c r="P28" s="61"/>
    </row>
    <row r="29" spans="1:16" s="121" customFormat="1">
      <c r="A29" s="93" t="s">
        <v>7</v>
      </c>
      <c r="B29" s="99" t="s">
        <v>52</v>
      </c>
      <c r="C29" s="102" t="s">
        <v>53</v>
      </c>
      <c r="D29" s="103">
        <v>77</v>
      </c>
      <c r="E29" s="95">
        <f>L29/K29</f>
        <v>0.69984532513488584</v>
      </c>
      <c r="F29" s="102" t="s">
        <v>103</v>
      </c>
      <c r="G29" s="96">
        <v>72.5</v>
      </c>
      <c r="H29" s="112">
        <v>75</v>
      </c>
      <c r="I29" s="112">
        <v>77.5</v>
      </c>
      <c r="J29" s="128"/>
      <c r="K29" s="117">
        <v>77.5</v>
      </c>
      <c r="L29" s="113">
        <f>500/(-216.0475144+16.2606339*D29-0.002388645*D29*D29-0.00113732*D29*D29*D29+0.00000701863*D29*D29*D29*D29-0.0000000129*D29*D29*D29*D29*D29)*K29</f>
        <v>54.23801269795365</v>
      </c>
      <c r="M29" s="97" t="s">
        <v>112</v>
      </c>
      <c r="O29" s="61"/>
      <c r="P29" s="61"/>
    </row>
    <row r="30" spans="1:16" s="121" customFormat="1">
      <c r="A30" s="81"/>
      <c r="B30" s="82"/>
      <c r="C30" s="82"/>
      <c r="D30" s="83"/>
      <c r="E30" s="84"/>
      <c r="F30" s="82"/>
      <c r="G30" s="86"/>
      <c r="H30" s="86"/>
      <c r="I30" s="86"/>
      <c r="J30" s="86"/>
      <c r="K30" s="85"/>
      <c r="L30" s="87"/>
      <c r="M30" s="88"/>
      <c r="O30" s="61"/>
      <c r="P30" s="61"/>
    </row>
    <row r="31" spans="1:16" s="121" customFormat="1" ht="18.75" customHeight="1">
      <c r="A31" s="144" t="s">
        <v>9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O31" s="61"/>
      <c r="P31" s="61"/>
    </row>
    <row r="32" spans="1:16" s="121" customFormat="1">
      <c r="A32" s="89" t="s">
        <v>6</v>
      </c>
      <c r="B32" s="98" t="s">
        <v>56</v>
      </c>
      <c r="C32" s="17" t="s">
        <v>85</v>
      </c>
      <c r="D32" s="101">
        <v>88.15</v>
      </c>
      <c r="E32" s="90">
        <f>L32/K32</f>
        <v>0.64527262515321382</v>
      </c>
      <c r="F32" s="17" t="s">
        <v>103</v>
      </c>
      <c r="G32" s="133">
        <v>120</v>
      </c>
      <c r="H32" s="110">
        <v>125</v>
      </c>
      <c r="I32" s="132">
        <v>132.5</v>
      </c>
      <c r="J32" s="18"/>
      <c r="K32" s="115">
        <v>125</v>
      </c>
      <c r="L32" s="111">
        <f>500/(-216.0475144+16.2606339*D32-0.002388645*D32*D32-0.00113732*D32*D32*D32+0.00000701863*D32*D32*D32*D32-0.0000000129*D32*D32*D32*D32*D32)*K32</f>
        <v>80.659078144151721</v>
      </c>
      <c r="M32" s="92" t="s">
        <v>109</v>
      </c>
      <c r="O32" s="61"/>
      <c r="P32" s="61"/>
    </row>
    <row r="33" spans="1:16" s="121" customFormat="1">
      <c r="A33" s="93" t="s">
        <v>7</v>
      </c>
      <c r="B33" s="99" t="s">
        <v>57</v>
      </c>
      <c r="C33" s="102" t="s">
        <v>86</v>
      </c>
      <c r="D33" s="103">
        <v>89.65</v>
      </c>
      <c r="E33" s="95">
        <f>L33/K33</f>
        <v>0.63961784304397373</v>
      </c>
      <c r="F33" s="102" t="s">
        <v>103</v>
      </c>
      <c r="G33" s="96">
        <v>90</v>
      </c>
      <c r="H33" s="112">
        <v>97.5</v>
      </c>
      <c r="I33" s="112">
        <v>100</v>
      </c>
      <c r="J33" s="128"/>
      <c r="K33" s="117">
        <v>100</v>
      </c>
      <c r="L33" s="113">
        <f>500/(-216.0475144+16.2606339*D33-0.002388645*D33*D33-0.00113732*D33*D33*D33+0.00000701863*D33*D33*D33*D33-0.0000000129*D33*D33*D33*D33*D33)*K33</f>
        <v>63.961784304397376</v>
      </c>
      <c r="M33" s="97" t="s">
        <v>109</v>
      </c>
      <c r="O33" s="61"/>
      <c r="P33" s="61"/>
    </row>
    <row r="34" spans="1:16" s="121" customFormat="1">
      <c r="A34" s="81"/>
      <c r="B34" s="82"/>
      <c r="C34" s="82"/>
      <c r="D34" s="83"/>
      <c r="E34" s="84"/>
      <c r="F34" s="82"/>
      <c r="G34" s="86"/>
      <c r="H34" s="86"/>
      <c r="I34" s="86"/>
      <c r="J34" s="86"/>
      <c r="K34" s="85"/>
      <c r="L34" s="87"/>
      <c r="M34" s="88"/>
      <c r="O34" s="61"/>
      <c r="P34" s="61"/>
    </row>
    <row r="35" spans="1:16" s="121" customFormat="1" ht="16">
      <c r="A35" s="144" t="s">
        <v>10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O35" s="61"/>
      <c r="P35" s="61"/>
    </row>
    <row r="36" spans="1:16" s="121" customFormat="1">
      <c r="A36" s="89" t="s">
        <v>6</v>
      </c>
      <c r="B36" s="98" t="s">
        <v>58</v>
      </c>
      <c r="C36" s="17" t="s">
        <v>59</v>
      </c>
      <c r="D36" s="101">
        <v>98.7</v>
      </c>
      <c r="E36" s="90">
        <f>L36/K36</f>
        <v>0.61176264862153851</v>
      </c>
      <c r="F36" s="17" t="s">
        <v>103</v>
      </c>
      <c r="G36" s="91">
        <v>125</v>
      </c>
      <c r="H36" s="110">
        <v>130</v>
      </c>
      <c r="I36" s="110">
        <v>135</v>
      </c>
      <c r="J36" s="18"/>
      <c r="K36" s="115">
        <v>135</v>
      </c>
      <c r="L36" s="111">
        <f>500/(-216.0475144+16.2606339*D36-0.002388645*D36*D36-0.00113732*D36*D36*D36+0.00000701863*D36*D36*D36*D36-0.0000000129*D36*D36*D36*D36*D36)*K36</f>
        <v>82.587957563907693</v>
      </c>
      <c r="M36" s="92" t="s">
        <v>114</v>
      </c>
      <c r="O36" s="61"/>
      <c r="P36" s="61"/>
    </row>
    <row r="37" spans="1:16" s="121" customFormat="1">
      <c r="A37" s="93" t="s">
        <v>6</v>
      </c>
      <c r="B37" s="99" t="s">
        <v>60</v>
      </c>
      <c r="C37" s="102" t="s">
        <v>61</v>
      </c>
      <c r="D37" s="103">
        <v>98.9</v>
      </c>
      <c r="E37" s="95">
        <f>L37/K37</f>
        <v>0.61125214596553534</v>
      </c>
      <c r="F37" s="102" t="s">
        <v>103</v>
      </c>
      <c r="G37" s="96">
        <v>150</v>
      </c>
      <c r="H37" s="112">
        <v>155</v>
      </c>
      <c r="I37" s="112">
        <v>160</v>
      </c>
      <c r="J37" s="128"/>
      <c r="K37" s="117">
        <v>160</v>
      </c>
      <c r="L37" s="113">
        <f>500/(-216.0475144+16.2606339*D37-0.002388645*D37*D37-0.00113732*D37*D37*D37+0.00000701863*D37*D37*D37*D37-0.0000000129*D37*D37*D37*D37*D37)*K37</f>
        <v>97.800343354485648</v>
      </c>
      <c r="M37" s="97" t="s">
        <v>112</v>
      </c>
      <c r="O37" s="61"/>
      <c r="P37" s="61"/>
    </row>
    <row r="38" spans="1:16" s="121" customFormat="1">
      <c r="A38" s="81"/>
      <c r="B38" s="82"/>
      <c r="C38" s="82"/>
      <c r="D38" s="83"/>
      <c r="E38" s="84"/>
      <c r="F38" s="82"/>
      <c r="G38" s="86"/>
      <c r="H38" s="86"/>
      <c r="I38" s="86"/>
      <c r="J38" s="86"/>
      <c r="K38" s="85"/>
      <c r="L38" s="87"/>
      <c r="M38" s="88"/>
      <c r="O38" s="61"/>
      <c r="P38" s="61"/>
    </row>
    <row r="39" spans="1:16" s="121" customFormat="1" ht="16">
      <c r="A39" s="144" t="s">
        <v>11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O39" s="61"/>
      <c r="P39" s="61"/>
    </row>
    <row r="40" spans="1:16" s="121" customFormat="1">
      <c r="A40" s="89" t="s">
        <v>6</v>
      </c>
      <c r="B40" s="98" t="s">
        <v>27</v>
      </c>
      <c r="C40" s="17" t="s">
        <v>62</v>
      </c>
      <c r="D40" s="101">
        <v>109.1</v>
      </c>
      <c r="E40" s="90">
        <f>L40/K40</f>
        <v>0.58988752494903995</v>
      </c>
      <c r="F40" s="17" t="s">
        <v>105</v>
      </c>
      <c r="G40" s="91">
        <v>150</v>
      </c>
      <c r="H40" s="110">
        <v>160</v>
      </c>
      <c r="I40" s="110">
        <v>175</v>
      </c>
      <c r="J40" s="18"/>
      <c r="K40" s="115">
        <v>175</v>
      </c>
      <c r="L40" s="111">
        <f>500/(-216.0475144+16.2606339*D40-0.002388645*D40*D40-0.00113732*D40*D40*D40+0.00000701863*D40*D40*D40*D40-0.0000000129*D40*D40*D40*D40*D40)*K40</f>
        <v>103.23031686608199</v>
      </c>
      <c r="M40" s="92" t="s">
        <v>110</v>
      </c>
      <c r="O40" s="61"/>
      <c r="P40" s="61"/>
    </row>
    <row r="41" spans="1:16" s="121" customFormat="1">
      <c r="A41" s="93" t="s">
        <v>6</v>
      </c>
      <c r="B41" s="99" t="s">
        <v>28</v>
      </c>
      <c r="C41" s="102" t="s">
        <v>63</v>
      </c>
      <c r="D41" s="103">
        <v>107.6</v>
      </c>
      <c r="E41" s="95">
        <f>L41/K41</f>
        <v>0.59251842951808187</v>
      </c>
      <c r="F41" s="102" t="s">
        <v>103</v>
      </c>
      <c r="G41" s="96">
        <v>140</v>
      </c>
      <c r="H41" s="112">
        <v>145</v>
      </c>
      <c r="I41" s="112">
        <v>150</v>
      </c>
      <c r="J41" s="128"/>
      <c r="K41" s="117">
        <v>150</v>
      </c>
      <c r="L41" s="113">
        <f>500/(-216.0475144+16.2606339*D41-0.002388645*D41*D41-0.00113732*D41*D41*D41+0.00000701863*D41*D41*D41*D41-0.0000000129*D41*D41*D41*D41*D41)*K41</f>
        <v>88.877764427712279</v>
      </c>
      <c r="M41" s="97" t="s">
        <v>113</v>
      </c>
      <c r="O41" s="61"/>
      <c r="P41" s="61"/>
    </row>
    <row r="42" spans="1:16" s="121" customFormat="1">
      <c r="A42" s="81"/>
      <c r="B42" s="82"/>
      <c r="C42" s="82"/>
      <c r="D42" s="83"/>
      <c r="E42" s="84"/>
      <c r="F42" s="82"/>
      <c r="G42" s="86"/>
      <c r="H42" s="86"/>
      <c r="I42" s="86"/>
      <c r="J42" s="86"/>
      <c r="K42" s="85"/>
      <c r="L42" s="87"/>
      <c r="M42" s="88"/>
    </row>
    <row r="43" spans="1:16" s="121" customFormat="1" ht="16">
      <c r="A43" s="81"/>
      <c r="B43" s="82"/>
      <c r="C43" s="122"/>
      <c r="D43" s="123"/>
      <c r="E43" s="124"/>
      <c r="F43" s="82"/>
      <c r="G43" s="86"/>
      <c r="H43" s="86"/>
      <c r="I43" s="86"/>
      <c r="J43" s="86"/>
      <c r="K43" s="85"/>
      <c r="L43" s="87"/>
      <c r="M43" s="88"/>
    </row>
    <row r="44" spans="1:16" s="125" customFormat="1" ht="18" customHeight="1">
      <c r="A44" s="81"/>
      <c r="B44" s="62"/>
      <c r="C44" s="63"/>
      <c r="D44" s="64"/>
      <c r="E44" s="119"/>
      <c r="F44" s="82"/>
      <c r="G44" s="86"/>
      <c r="H44" s="86"/>
      <c r="I44" s="86"/>
      <c r="J44" s="86"/>
      <c r="K44" s="85"/>
      <c r="L44" s="87"/>
      <c r="M44" s="88"/>
    </row>
    <row r="45" spans="1:16" s="121" customFormat="1" ht="16">
      <c r="A45" s="81"/>
      <c r="B45" s="65"/>
      <c r="C45" s="66"/>
      <c r="D45" s="64"/>
      <c r="E45" s="119"/>
      <c r="F45" s="82"/>
      <c r="G45" s="86"/>
      <c r="H45" s="86"/>
      <c r="I45" s="86"/>
      <c r="J45" s="86"/>
      <c r="K45" s="85"/>
      <c r="L45" s="87"/>
      <c r="M45" s="88"/>
    </row>
    <row r="46" spans="1:16" s="121" customFormat="1" ht="14">
      <c r="A46" s="81"/>
      <c r="B46" s="67"/>
      <c r="C46" s="67"/>
      <c r="D46" s="64"/>
      <c r="E46" s="119"/>
      <c r="F46" s="82"/>
      <c r="G46" s="86"/>
      <c r="H46" s="86"/>
      <c r="I46" s="86"/>
      <c r="J46" s="86"/>
      <c r="K46" s="85"/>
      <c r="L46" s="87"/>
      <c r="M46" s="88"/>
    </row>
    <row r="47" spans="1:16" s="121" customFormat="1" ht="14">
      <c r="A47" s="81"/>
      <c r="B47" s="68"/>
      <c r="C47" s="68"/>
      <c r="D47" s="69"/>
      <c r="E47" s="120"/>
      <c r="F47" s="82"/>
      <c r="G47" s="86"/>
      <c r="H47" s="86"/>
      <c r="I47" s="86"/>
      <c r="J47" s="86"/>
      <c r="K47" s="85"/>
      <c r="L47" s="87"/>
      <c r="M47" s="88"/>
    </row>
    <row r="48" spans="1:16">
      <c r="B48" s="66"/>
      <c r="C48" s="63"/>
      <c r="D48" s="70"/>
      <c r="E48" s="71"/>
      <c r="F48" s="15"/>
      <c r="M48" s="6"/>
    </row>
    <row r="49" spans="2:13" ht="13" customHeight="1">
      <c r="B49" s="66"/>
      <c r="C49" s="63"/>
      <c r="D49" s="70"/>
      <c r="E49" s="71"/>
      <c r="F49" s="15"/>
      <c r="M49" s="6"/>
    </row>
    <row r="50" spans="2:13" ht="13" customHeight="1">
      <c r="B50" s="66"/>
      <c r="C50" s="63"/>
      <c r="D50" s="70"/>
      <c r="E50" s="71"/>
    </row>
    <row r="51" spans="2:13" ht="18" customHeight="1">
      <c r="B51" s="78"/>
      <c r="C51" s="78"/>
      <c r="D51" s="72"/>
      <c r="E51" s="73"/>
    </row>
    <row r="53" spans="2:13" ht="13.5" customHeight="1"/>
  </sheetData>
  <mergeCells count="21">
    <mergeCell ref="A5:M5"/>
    <mergeCell ref="A24:M24"/>
    <mergeCell ref="A27:M27"/>
    <mergeCell ref="A35:M35"/>
    <mergeCell ref="A1:M2"/>
    <mergeCell ref="C3:C4"/>
    <mergeCell ref="D3:D4"/>
    <mergeCell ref="E3:E4"/>
    <mergeCell ref="A3:A4"/>
    <mergeCell ref="M3:M4"/>
    <mergeCell ref="B3:B4"/>
    <mergeCell ref="G3:J3"/>
    <mergeCell ref="K3:K4"/>
    <mergeCell ref="F3:F4"/>
    <mergeCell ref="L3:L4"/>
    <mergeCell ref="A39:M39"/>
    <mergeCell ref="A12:M12"/>
    <mergeCell ref="A20:M20"/>
    <mergeCell ref="A31:M31"/>
    <mergeCell ref="A8:M8"/>
    <mergeCell ref="A16:M16"/>
  </mergeCells>
  <phoneticPr fontId="8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C312-1E91-43D9-8ADC-7A0E5189E847}">
  <dimension ref="A1:S9"/>
  <sheetViews>
    <sheetView zoomScaleNormal="100" workbookViewId="0">
      <selection activeCell="M7" sqref="M7"/>
    </sheetView>
  </sheetViews>
  <sheetFormatPr baseColWidth="10" defaultColWidth="8.83203125" defaultRowHeight="13"/>
  <cols>
    <col min="1" max="1" width="7.5" customWidth="1"/>
    <col min="2" max="2" width="23.1640625" customWidth="1"/>
    <col min="3" max="3" width="27.83203125" customWidth="1"/>
    <col min="4" max="4" width="16.5" style="25" customWidth="1"/>
    <col min="5" max="5" width="12.1640625" style="29" customWidth="1"/>
    <col min="6" max="6" width="35.83203125" bestFit="1" customWidth="1"/>
    <col min="7" max="10" width="5.83203125" customWidth="1"/>
    <col min="11" max="11" width="11.83203125" style="20" bestFit="1" customWidth="1"/>
    <col min="12" max="12" width="10.5" style="29" bestFit="1" customWidth="1"/>
    <col min="13" max="13" width="23.1640625" customWidth="1"/>
  </cols>
  <sheetData>
    <row r="1" spans="1:19" ht="29" customHeight="1">
      <c r="A1" s="169" t="s">
        <v>91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70"/>
      <c r="N1" s="16"/>
      <c r="O1" s="16"/>
      <c r="P1" s="16"/>
      <c r="Q1" s="16"/>
      <c r="R1" s="16"/>
      <c r="S1" s="16"/>
    </row>
    <row r="2" spans="1:19" ht="62" customHeight="1" thickBo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70"/>
      <c r="N2" s="16"/>
      <c r="O2" s="16"/>
      <c r="P2" s="16"/>
      <c r="Q2" s="16"/>
      <c r="R2" s="16"/>
      <c r="S2" s="16"/>
    </row>
    <row r="3" spans="1:19" ht="12" customHeight="1">
      <c r="A3" s="150" t="s">
        <v>102</v>
      </c>
      <c r="B3" s="152" t="s">
        <v>0</v>
      </c>
      <c r="C3" s="154" t="s">
        <v>107</v>
      </c>
      <c r="D3" s="156" t="s">
        <v>12</v>
      </c>
      <c r="E3" s="158" t="s">
        <v>14</v>
      </c>
      <c r="F3" s="152" t="s">
        <v>2</v>
      </c>
      <c r="G3" s="165" t="s">
        <v>13</v>
      </c>
      <c r="H3" s="166"/>
      <c r="I3" s="166"/>
      <c r="J3" s="167"/>
      <c r="K3" s="160" t="s">
        <v>4</v>
      </c>
      <c r="L3" s="158" t="s">
        <v>5</v>
      </c>
      <c r="M3" s="162" t="s">
        <v>108</v>
      </c>
      <c r="N3" s="2"/>
      <c r="O3" s="2"/>
      <c r="P3" s="2"/>
      <c r="Q3" s="2"/>
      <c r="R3" s="2"/>
      <c r="S3" s="2"/>
    </row>
    <row r="4" spans="1:19" ht="21" customHeight="1" thickBot="1">
      <c r="A4" s="151"/>
      <c r="B4" s="153"/>
      <c r="C4" s="155"/>
      <c r="D4" s="157"/>
      <c r="E4" s="159"/>
      <c r="F4" s="153"/>
      <c r="G4" s="11">
        <v>1</v>
      </c>
      <c r="H4" s="11">
        <v>2</v>
      </c>
      <c r="I4" s="11">
        <v>3</v>
      </c>
      <c r="J4" s="11" t="s">
        <v>15</v>
      </c>
      <c r="K4" s="161"/>
      <c r="L4" s="159"/>
      <c r="M4" s="163"/>
      <c r="N4" s="2"/>
      <c r="O4" s="2"/>
      <c r="P4" s="2"/>
      <c r="Q4" s="2"/>
      <c r="R4" s="2"/>
      <c r="S4" s="2"/>
    </row>
    <row r="5" spans="1:19" ht="16">
      <c r="A5" s="164" t="s">
        <v>34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9">
      <c r="A6" s="4" t="s">
        <v>6</v>
      </c>
      <c r="B6" s="13" t="s">
        <v>33</v>
      </c>
      <c r="C6" s="76" t="s">
        <v>79</v>
      </c>
      <c r="D6" s="21">
        <v>59.8</v>
      </c>
      <c r="E6" s="30">
        <f>L6/K6</f>
        <v>0.85547074376308341</v>
      </c>
      <c r="F6" s="13" t="s">
        <v>103</v>
      </c>
      <c r="G6" s="79">
        <v>52.5</v>
      </c>
      <c r="H6" s="79">
        <v>55</v>
      </c>
      <c r="I6" s="129">
        <v>57.5</v>
      </c>
      <c r="J6" s="8"/>
      <c r="K6" s="35">
        <v>55</v>
      </c>
      <c r="L6" s="26">
        <f>500/(-216.0475144+16.2606339*D6-0.002388645*D6*D6-0.00113732*D6*D6*D6+0.00000701863*D6*D6*D6*D6-0.0000000129*D6*D6*D6*D6*D6)*K6</f>
        <v>47.050890906969585</v>
      </c>
      <c r="M6" s="14" t="s">
        <v>110</v>
      </c>
    </row>
    <row r="7" spans="1:19">
      <c r="A7" s="5"/>
      <c r="B7" s="15"/>
      <c r="C7" s="15"/>
      <c r="D7" s="23"/>
      <c r="E7" s="28"/>
      <c r="F7" s="15"/>
      <c r="G7" s="34"/>
      <c r="H7" s="34"/>
      <c r="I7" s="34"/>
      <c r="J7" s="9"/>
      <c r="K7" s="34"/>
      <c r="L7" s="27"/>
      <c r="M7" s="6"/>
    </row>
    <row r="8" spans="1:19">
      <c r="A8" s="31"/>
      <c r="B8" s="15"/>
      <c r="C8" s="15"/>
      <c r="D8" s="23"/>
      <c r="E8" s="28"/>
      <c r="F8" s="15"/>
      <c r="G8" s="9"/>
      <c r="H8" s="9"/>
      <c r="I8" s="32"/>
      <c r="J8" s="9"/>
      <c r="K8" s="34"/>
      <c r="L8" s="27"/>
      <c r="M8" s="6"/>
    </row>
    <row r="9" spans="1:19">
      <c r="A9" s="5"/>
      <c r="B9" s="1"/>
      <c r="C9" s="1"/>
      <c r="D9" s="23"/>
      <c r="E9" s="28"/>
      <c r="F9" s="1"/>
      <c r="G9" s="1"/>
      <c r="H9" s="1"/>
      <c r="I9" s="1"/>
      <c r="J9" s="1"/>
      <c r="K9" s="19"/>
      <c r="L9" s="28"/>
      <c r="M9" s="1"/>
    </row>
  </sheetData>
  <mergeCells count="12">
    <mergeCell ref="L3:L4"/>
    <mergeCell ref="M3:M4"/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  <pageSetup paperSize="9" orientation="portrait" r:id="rId1"/>
  <ignoredErrors>
    <ignoredError sqref="A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E4F0-E795-4171-9FC5-76E319257EF1}">
  <dimension ref="A1:P39"/>
  <sheetViews>
    <sheetView zoomScaleNormal="100" workbookViewId="0">
      <selection activeCell="M16" sqref="M16"/>
    </sheetView>
  </sheetViews>
  <sheetFormatPr baseColWidth="10" defaultColWidth="8.83203125" defaultRowHeight="13"/>
  <cols>
    <col min="1" max="1" width="8.1640625" style="5" customWidth="1"/>
    <col min="2" max="2" width="22.5" style="3" customWidth="1"/>
    <col min="3" max="3" width="28" style="3" customWidth="1"/>
    <col min="4" max="4" width="14.83203125" style="25" customWidth="1"/>
    <col min="5" max="5" width="12.5" style="29" customWidth="1"/>
    <col min="6" max="6" width="35.83203125" style="3" bestFit="1" customWidth="1"/>
    <col min="7" max="10" width="5.83203125" style="9" customWidth="1"/>
    <col min="11" max="11" width="11.83203125" style="34" customWidth="1"/>
    <col min="12" max="12" width="11.1640625" style="27" customWidth="1"/>
    <col min="13" max="13" width="23.1640625" style="10" customWidth="1"/>
  </cols>
  <sheetData>
    <row r="1" spans="1:16" s="1" customFormat="1" ht="29" customHeight="1">
      <c r="A1" s="185" t="s">
        <v>92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6"/>
    </row>
    <row r="2" spans="1:16" s="1" customFormat="1" ht="62" customHeight="1" thickBo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</row>
    <row r="3" spans="1:16" s="2" customFormat="1" ht="12" customHeight="1">
      <c r="A3" s="177" t="s">
        <v>102</v>
      </c>
      <c r="B3" s="181" t="s">
        <v>0</v>
      </c>
      <c r="C3" s="171" t="s">
        <v>111</v>
      </c>
      <c r="D3" s="173" t="s">
        <v>1</v>
      </c>
      <c r="E3" s="175" t="s">
        <v>14</v>
      </c>
      <c r="F3" s="181" t="s">
        <v>2</v>
      </c>
      <c r="G3" s="181" t="s">
        <v>3</v>
      </c>
      <c r="H3" s="181"/>
      <c r="I3" s="181"/>
      <c r="J3" s="181"/>
      <c r="K3" s="183" t="s">
        <v>4</v>
      </c>
      <c r="L3" s="175" t="s">
        <v>5</v>
      </c>
      <c r="M3" s="179" t="s">
        <v>108</v>
      </c>
    </row>
    <row r="4" spans="1:16" s="2" customFormat="1" ht="21" customHeight="1" thickBot="1">
      <c r="A4" s="178"/>
      <c r="B4" s="182"/>
      <c r="C4" s="172"/>
      <c r="D4" s="174"/>
      <c r="E4" s="176"/>
      <c r="F4" s="182"/>
      <c r="G4" s="11">
        <v>1</v>
      </c>
      <c r="H4" s="11">
        <v>2</v>
      </c>
      <c r="I4" s="11">
        <v>3</v>
      </c>
      <c r="J4" s="11" t="s">
        <v>15</v>
      </c>
      <c r="K4" s="184"/>
      <c r="L4" s="176"/>
      <c r="M4" s="180"/>
    </row>
    <row r="5" spans="1:16" s="2" customFormat="1" ht="17" customHeight="1">
      <c r="A5" s="145" t="s">
        <v>16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O5" s="77"/>
      <c r="P5" s="77"/>
    </row>
    <row r="6" spans="1:16" ht="13" customHeight="1">
      <c r="A6" s="8" t="s">
        <v>6</v>
      </c>
      <c r="B6" s="14" t="s">
        <v>49</v>
      </c>
      <c r="C6" s="74" t="s">
        <v>97</v>
      </c>
      <c r="D6" s="52">
        <v>65.8</v>
      </c>
      <c r="E6" s="50">
        <f>L6/K6</f>
        <v>0.78714536190424023</v>
      </c>
      <c r="F6" s="14" t="s">
        <v>103</v>
      </c>
      <c r="G6" s="79">
        <v>100</v>
      </c>
      <c r="H6" s="79">
        <v>105</v>
      </c>
      <c r="I6" s="129">
        <v>107.5</v>
      </c>
      <c r="J6" s="8"/>
      <c r="K6" s="35">
        <v>105</v>
      </c>
      <c r="L6" s="26">
        <f>500/(-216.0475144+16.2606339*D6-0.002388645*D6*D6-0.00113732*D6*D6*D6+0.00000701863*D6*D6*D6*D6-0.0000000129*D6*D6*D6*D6*D6)*K6</f>
        <v>82.650262999945227</v>
      </c>
      <c r="M6" s="14" t="s">
        <v>115</v>
      </c>
      <c r="O6" s="56"/>
      <c r="P6" s="56"/>
    </row>
    <row r="7" spans="1:16" s="2" customFormat="1" ht="13" customHeight="1">
      <c r="C7" s="46"/>
      <c r="D7" s="47"/>
      <c r="E7" s="49"/>
      <c r="K7" s="48"/>
      <c r="L7" s="49"/>
      <c r="O7" s="77"/>
      <c r="P7" s="77"/>
    </row>
    <row r="8" spans="1:16" s="2" customFormat="1" ht="17" customHeight="1">
      <c r="A8" s="145" t="s">
        <v>8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O8" s="77"/>
      <c r="P8" s="77"/>
    </row>
    <row r="9" spans="1:16" ht="13" customHeight="1">
      <c r="A9" s="8" t="s">
        <v>6</v>
      </c>
      <c r="B9" s="14" t="s">
        <v>51</v>
      </c>
      <c r="C9" s="51" t="s">
        <v>98</v>
      </c>
      <c r="D9" s="52">
        <v>74.8</v>
      </c>
      <c r="E9" s="50">
        <f>L9/K9</f>
        <v>0.71386464729055188</v>
      </c>
      <c r="F9" s="14" t="s">
        <v>103</v>
      </c>
      <c r="G9" s="79">
        <v>100</v>
      </c>
      <c r="H9" s="79">
        <v>105</v>
      </c>
      <c r="I9" s="79">
        <v>110</v>
      </c>
      <c r="J9" s="8"/>
      <c r="K9" s="35">
        <v>110</v>
      </c>
      <c r="L9" s="26">
        <f>500/(-216.0475144+16.2606339*D9-0.002388645*D9*D9-0.00113732*D9*D9*D9+0.00000701863*D9*D9*D9*D9-0.0000000129*D9*D9*D9*D9*D9)*K9</f>
        <v>78.525111201960712</v>
      </c>
      <c r="M9" s="14" t="s">
        <v>116</v>
      </c>
      <c r="O9" s="56"/>
      <c r="P9" s="56"/>
    </row>
    <row r="10" spans="1:16" s="2" customFormat="1" ht="13" customHeight="1">
      <c r="C10" s="46"/>
      <c r="D10" s="47"/>
      <c r="E10" s="49"/>
      <c r="K10" s="48"/>
      <c r="L10" s="49"/>
      <c r="O10" s="77"/>
      <c r="P10" s="77"/>
    </row>
    <row r="11" spans="1:16" ht="18.75" customHeight="1">
      <c r="A11" s="187" t="s">
        <v>9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O11" s="56"/>
      <c r="P11" s="56"/>
    </row>
    <row r="12" spans="1:16">
      <c r="A12" s="4" t="s">
        <v>6</v>
      </c>
      <c r="B12" s="13" t="s">
        <v>22</v>
      </c>
      <c r="C12" s="13" t="s">
        <v>78</v>
      </c>
      <c r="D12" s="75">
        <v>83.5</v>
      </c>
      <c r="E12" s="30">
        <f>L12/K12</f>
        <v>0.66510430200073756</v>
      </c>
      <c r="F12" s="13" t="s">
        <v>103</v>
      </c>
      <c r="G12" s="79">
        <v>110</v>
      </c>
      <c r="H12" s="79">
        <v>115</v>
      </c>
      <c r="I12" s="79">
        <v>120</v>
      </c>
      <c r="J12" s="8"/>
      <c r="K12" s="39">
        <v>120</v>
      </c>
      <c r="L12" s="26">
        <f>500/(-216.0475144+16.2606339*D12-0.002388645*D12*D12-0.00113732*D12*D12*D12+0.00000701863*D12*D12*D12*D12-0.0000000129*D12*D12*D12*D12*D12)*K12</f>
        <v>79.812516240088513</v>
      </c>
      <c r="M12" s="14" t="s">
        <v>112</v>
      </c>
      <c r="O12" s="56"/>
      <c r="P12" s="56"/>
    </row>
    <row r="13" spans="1:16" s="2" customFormat="1" ht="13" customHeight="1">
      <c r="C13" s="46"/>
      <c r="D13" s="47"/>
      <c r="E13" s="49"/>
      <c r="K13" s="48"/>
      <c r="L13" s="49"/>
      <c r="O13" s="77"/>
      <c r="P13" s="77"/>
    </row>
    <row r="14" spans="1:16" ht="18.75" customHeight="1">
      <c r="A14" s="145" t="s">
        <v>10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O14" s="56"/>
      <c r="P14" s="56"/>
    </row>
    <row r="15" spans="1:16" ht="11" customHeight="1">
      <c r="A15" s="4" t="s">
        <v>6</v>
      </c>
      <c r="B15" s="13" t="s">
        <v>64</v>
      </c>
      <c r="C15" s="76" t="s">
        <v>76</v>
      </c>
      <c r="D15" s="38">
        <v>98.9</v>
      </c>
      <c r="E15" s="30">
        <f>L15/K15</f>
        <v>0.61125214596553534</v>
      </c>
      <c r="F15" s="13" t="s">
        <v>106</v>
      </c>
      <c r="G15" s="79">
        <v>175</v>
      </c>
      <c r="H15" s="79">
        <v>180</v>
      </c>
      <c r="I15" s="79">
        <v>185</v>
      </c>
      <c r="J15" s="8"/>
      <c r="K15" s="39">
        <v>185</v>
      </c>
      <c r="L15" s="26">
        <f>500/(-216.0475144+16.2606339*D15-0.002388645*D15*D15-0.00113732*D15*D15*D15+0.00000701863*D15*D15*D15*D15-0.0000000129*D15*D15*D15*D15*D15)*K15</f>
        <v>113.08164700362404</v>
      </c>
      <c r="M15" s="14" t="s">
        <v>110</v>
      </c>
      <c r="O15" s="56"/>
      <c r="P15" s="56"/>
    </row>
    <row r="16" spans="1:16">
      <c r="B16" s="15"/>
      <c r="C16" s="15"/>
      <c r="D16" s="23"/>
      <c r="E16" s="28"/>
      <c r="F16" s="15"/>
      <c r="M16" s="6"/>
      <c r="O16" s="56"/>
      <c r="P16" s="56"/>
    </row>
    <row r="17" spans="1:13" ht="16">
      <c r="B17" s="15"/>
      <c r="C17" s="7"/>
      <c r="D17" s="24"/>
      <c r="E17" s="118"/>
      <c r="F17" s="15"/>
      <c r="M17" s="6"/>
    </row>
    <row r="18" spans="1:13">
      <c r="B18" s="15"/>
      <c r="C18" s="15"/>
      <c r="D18" s="23"/>
      <c r="E18" s="28"/>
      <c r="F18" s="15"/>
      <c r="M18" s="6"/>
    </row>
    <row r="19" spans="1:13">
      <c r="F19" s="15"/>
      <c r="M19" s="6"/>
    </row>
    <row r="20" spans="1:13">
      <c r="F20" s="15"/>
      <c r="M20" s="6"/>
    </row>
    <row r="21" spans="1:13" ht="18.75" customHeight="1">
      <c r="F21" s="15"/>
      <c r="M21" s="6"/>
    </row>
    <row r="22" spans="1:13" ht="18.75" customHeight="1">
      <c r="B22" s="15"/>
      <c r="C22" s="15"/>
      <c r="D22" s="23"/>
      <c r="E22" s="28"/>
      <c r="F22" s="15"/>
      <c r="M22" s="6"/>
    </row>
    <row r="23" spans="1:13" ht="18.75" customHeight="1">
      <c r="B23" s="15"/>
      <c r="C23" s="15"/>
      <c r="D23" s="23"/>
      <c r="E23" s="28"/>
      <c r="F23" s="15"/>
      <c r="M23" s="6"/>
    </row>
    <row r="24" spans="1:13" ht="18.75" customHeight="1"/>
    <row r="27" spans="1:13" ht="18.75" customHeight="1"/>
    <row r="30" spans="1:13" s="12" customFormat="1" ht="18" customHeight="1">
      <c r="A30" s="5"/>
      <c r="B30" s="3"/>
      <c r="C30" s="3"/>
      <c r="D30" s="25"/>
      <c r="E30" s="29"/>
      <c r="F30" s="3"/>
      <c r="G30" s="9"/>
      <c r="H30" s="9"/>
      <c r="I30" s="9"/>
      <c r="J30" s="9"/>
      <c r="K30" s="34"/>
      <c r="L30" s="27"/>
      <c r="M30" s="10"/>
    </row>
    <row r="35" ht="13" customHeight="1"/>
    <row r="36" ht="13" customHeight="1"/>
    <row r="37" ht="18" customHeight="1"/>
    <row r="39" ht="13.5" customHeight="1"/>
  </sheetData>
  <mergeCells count="15">
    <mergeCell ref="A14:M1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A5:M5"/>
    <mergeCell ref="A8:M8"/>
    <mergeCell ref="A11:M1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zoomScaleNormal="100" workbookViewId="0">
      <selection activeCell="M20" sqref="M20"/>
    </sheetView>
  </sheetViews>
  <sheetFormatPr baseColWidth="10" defaultColWidth="8.83203125" defaultRowHeight="13"/>
  <cols>
    <col min="1" max="1" width="7.5" customWidth="1"/>
    <col min="2" max="2" width="23.1640625" customWidth="1"/>
    <col min="3" max="3" width="27.83203125" customWidth="1"/>
    <col min="4" max="4" width="16.5" style="25" customWidth="1"/>
    <col min="5" max="5" width="11.5" style="29" customWidth="1"/>
    <col min="6" max="6" width="35.83203125" bestFit="1" customWidth="1"/>
    <col min="7" max="9" width="5.83203125" customWidth="1"/>
    <col min="10" max="10" width="4.83203125" bestFit="1" customWidth="1"/>
    <col min="11" max="11" width="11.83203125" style="20" bestFit="1" customWidth="1"/>
    <col min="12" max="12" width="10.5" style="29" bestFit="1" customWidth="1"/>
    <col min="13" max="13" width="20.6640625" customWidth="1"/>
  </cols>
  <sheetData>
    <row r="1" spans="1:19" ht="29" customHeight="1">
      <c r="A1" s="169" t="s">
        <v>93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70"/>
      <c r="N1" s="16"/>
      <c r="O1" s="16"/>
      <c r="P1" s="16"/>
      <c r="Q1" s="16"/>
      <c r="R1" s="16"/>
      <c r="S1" s="16"/>
    </row>
    <row r="2" spans="1:19" ht="62" customHeight="1" thickBo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70"/>
      <c r="N2" s="16"/>
      <c r="O2" s="16"/>
      <c r="P2" s="16"/>
      <c r="Q2" s="16"/>
      <c r="R2" s="16"/>
      <c r="S2" s="16"/>
    </row>
    <row r="3" spans="1:19" ht="12" customHeight="1">
      <c r="A3" s="150" t="s">
        <v>102</v>
      </c>
      <c r="B3" s="152" t="s">
        <v>0</v>
      </c>
      <c r="C3" s="154" t="s">
        <v>107</v>
      </c>
      <c r="D3" s="156" t="s">
        <v>12</v>
      </c>
      <c r="E3" s="158" t="s">
        <v>14</v>
      </c>
      <c r="F3" s="152" t="s">
        <v>2</v>
      </c>
      <c r="G3" s="165" t="s">
        <v>13</v>
      </c>
      <c r="H3" s="166"/>
      <c r="I3" s="166"/>
      <c r="J3" s="167"/>
      <c r="K3" s="160" t="s">
        <v>4</v>
      </c>
      <c r="L3" s="158" t="s">
        <v>5</v>
      </c>
      <c r="M3" s="162" t="s">
        <v>108</v>
      </c>
      <c r="N3" s="2"/>
      <c r="O3" s="2"/>
      <c r="P3" s="2"/>
      <c r="Q3" s="2"/>
      <c r="R3" s="2"/>
      <c r="S3" s="2"/>
    </row>
    <row r="4" spans="1:19" ht="21" customHeight="1" thickBot="1">
      <c r="A4" s="151"/>
      <c r="B4" s="153"/>
      <c r="C4" s="155"/>
      <c r="D4" s="157"/>
      <c r="E4" s="159"/>
      <c r="F4" s="153"/>
      <c r="G4" s="11">
        <v>1</v>
      </c>
      <c r="H4" s="11">
        <v>2</v>
      </c>
      <c r="I4" s="11">
        <v>3</v>
      </c>
      <c r="J4" s="11" t="s">
        <v>15</v>
      </c>
      <c r="K4" s="161"/>
      <c r="L4" s="159"/>
      <c r="M4" s="163"/>
      <c r="N4" s="2"/>
      <c r="O4" s="2"/>
      <c r="P4" s="2"/>
      <c r="Q4" s="2"/>
      <c r="R4" s="2"/>
      <c r="S4" s="2"/>
    </row>
    <row r="5" spans="1:19" ht="16">
      <c r="A5" s="164" t="s">
        <v>96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O5" s="56"/>
    </row>
    <row r="6" spans="1:19">
      <c r="A6" s="4" t="s">
        <v>6</v>
      </c>
      <c r="B6" s="13" t="s">
        <v>23</v>
      </c>
      <c r="C6" s="13" t="s">
        <v>100</v>
      </c>
      <c r="D6" s="21">
        <v>61.35</v>
      </c>
      <c r="E6" s="30">
        <f>L6/K6</f>
        <v>1.0959139962558682</v>
      </c>
      <c r="F6" s="13" t="s">
        <v>105</v>
      </c>
      <c r="G6" s="79">
        <v>120</v>
      </c>
      <c r="H6" s="79">
        <v>125</v>
      </c>
      <c r="I6" s="135">
        <v>130</v>
      </c>
      <c r="J6" s="8"/>
      <c r="K6" s="35">
        <v>125</v>
      </c>
      <c r="L6" s="26">
        <f>500/(594.31747775582-27.23842536447*D6+0.82112226871*D6*D6-0.00930733913*D6*D6*D6+0.00004731582*D6*D6*D6*D6-0.00000009054*D6*D6*D6*D6*D6)*K6</f>
        <v>136.98924953198352</v>
      </c>
      <c r="M6" s="14" t="s">
        <v>109</v>
      </c>
      <c r="O6" s="56"/>
    </row>
    <row r="7" spans="1:19">
      <c r="A7" s="5"/>
      <c r="B7" s="15"/>
      <c r="C7" s="15"/>
      <c r="D7" s="23"/>
      <c r="E7" s="28"/>
      <c r="F7" s="15"/>
      <c r="G7" s="34"/>
      <c r="H7" s="34"/>
      <c r="I7" s="34"/>
      <c r="J7" s="9"/>
      <c r="K7" s="34"/>
      <c r="L7" s="27"/>
      <c r="M7" s="6"/>
      <c r="O7" s="56"/>
    </row>
    <row r="8" spans="1:19" ht="16">
      <c r="A8" s="145" t="s">
        <v>8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O8" s="56"/>
    </row>
    <row r="9" spans="1:19">
      <c r="A9" s="4" t="s">
        <v>6</v>
      </c>
      <c r="B9" s="13" t="s">
        <v>65</v>
      </c>
      <c r="C9" s="36" t="s">
        <v>99</v>
      </c>
      <c r="D9" s="21">
        <v>73.7</v>
      </c>
      <c r="E9" s="30">
        <f>L9/K9</f>
        <v>0.96125003767417427</v>
      </c>
      <c r="F9" s="13" t="s">
        <v>104</v>
      </c>
      <c r="G9" s="80">
        <v>110</v>
      </c>
      <c r="H9" s="135">
        <v>120</v>
      </c>
      <c r="I9" s="79">
        <v>120</v>
      </c>
      <c r="J9" s="8"/>
      <c r="K9" s="35">
        <v>120</v>
      </c>
      <c r="L9" s="26">
        <f>500/(594.31747775582-27.23842536447*D9+0.82112226871*D9*D9-0.00930733913*D9*D9*D9+0.00004731582*D9*D9*D9*D9-0.00000009054*D9*D9*D9*D9*D9)*K9</f>
        <v>115.35000452090091</v>
      </c>
      <c r="M9" s="14" t="s">
        <v>114</v>
      </c>
      <c r="O9" s="56"/>
    </row>
    <row r="10" spans="1:19">
      <c r="A10" s="5"/>
      <c r="B10" s="15"/>
      <c r="C10" s="15"/>
      <c r="D10" s="23"/>
      <c r="E10" s="1"/>
      <c r="F10" s="15"/>
      <c r="G10" s="34"/>
      <c r="H10" s="34"/>
      <c r="I10" s="34"/>
      <c r="J10" s="9"/>
      <c r="K10" s="34"/>
      <c r="L10" s="27"/>
      <c r="M10" s="6"/>
      <c r="O10" s="56"/>
    </row>
    <row r="11" spans="1:19" ht="16">
      <c r="A11" s="145" t="s">
        <v>8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O11" s="56"/>
    </row>
    <row r="12" spans="1:19">
      <c r="A12" s="4" t="s">
        <v>6</v>
      </c>
      <c r="B12" s="13" t="s">
        <v>66</v>
      </c>
      <c r="C12" s="13" t="s">
        <v>87</v>
      </c>
      <c r="D12" s="21">
        <v>74</v>
      </c>
      <c r="E12" s="30">
        <f>L12/K12</f>
        <v>0.719290629981579</v>
      </c>
      <c r="F12" s="13" t="s">
        <v>105</v>
      </c>
      <c r="G12" s="79">
        <v>130</v>
      </c>
      <c r="H12" s="79">
        <v>140</v>
      </c>
      <c r="I12" s="79">
        <v>150</v>
      </c>
      <c r="J12" s="8"/>
      <c r="K12" s="35">
        <v>150</v>
      </c>
      <c r="L12" s="26">
        <f>500/(-216.0475144+16.2606339*D12-0.002388645*D12*D12-0.00113732*D12*D12*D12+0.00000701863*D12*D12*D12*D12-0.0000000129*D12*D12*D12*D12*D12)*K12</f>
        <v>107.89359449723685</v>
      </c>
      <c r="M12" s="14" t="s">
        <v>109</v>
      </c>
      <c r="O12" s="56"/>
    </row>
    <row r="13" spans="1:19">
      <c r="A13" s="5"/>
      <c r="B13" s="15"/>
      <c r="C13" s="15"/>
      <c r="D13" s="23"/>
      <c r="E13" s="28"/>
      <c r="F13" s="15"/>
      <c r="G13" s="34"/>
      <c r="H13" s="34"/>
      <c r="I13" s="34"/>
      <c r="J13" s="9"/>
      <c r="K13" s="34"/>
      <c r="L13" s="27"/>
      <c r="M13" s="6"/>
      <c r="O13" s="56"/>
    </row>
    <row r="14" spans="1:19" ht="16">
      <c r="A14" s="188" t="s">
        <v>95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O14" s="56"/>
    </row>
    <row r="15" spans="1:19">
      <c r="A15" s="89" t="s">
        <v>6</v>
      </c>
      <c r="B15" s="98" t="s">
        <v>26</v>
      </c>
      <c r="C15" s="17" t="s">
        <v>88</v>
      </c>
      <c r="D15" s="101">
        <v>75.900000000000006</v>
      </c>
      <c r="E15" s="90">
        <f>L15/K15</f>
        <v>0.70669462363628055</v>
      </c>
      <c r="F15" s="98" t="s">
        <v>103</v>
      </c>
      <c r="G15" s="110">
        <v>140</v>
      </c>
      <c r="H15" s="110">
        <v>147.5</v>
      </c>
      <c r="I15" s="138">
        <v>155</v>
      </c>
      <c r="J15" s="107"/>
      <c r="K15" s="115">
        <v>147.5</v>
      </c>
      <c r="L15" s="111">
        <f>500/(-216.0475144+16.2606339*D15-0.002388645*D15*D15-0.00113732*D15*D15*D15+0.00000701863*D15*D15*D15*D15-0.0000000129*D15*D15*D15*D15*D15)*K15</f>
        <v>104.23745698635138</v>
      </c>
      <c r="M15" s="92" t="s">
        <v>109</v>
      </c>
      <c r="O15" s="56"/>
    </row>
    <row r="16" spans="1:19">
      <c r="A16" s="93" t="s">
        <v>6</v>
      </c>
      <c r="B16" s="99" t="s">
        <v>54</v>
      </c>
      <c r="C16" s="102" t="s">
        <v>55</v>
      </c>
      <c r="D16" s="103">
        <v>82.05</v>
      </c>
      <c r="E16" s="136">
        <f>L16/K16</f>
        <v>0.67208114358324966</v>
      </c>
      <c r="F16" s="99" t="s">
        <v>103</v>
      </c>
      <c r="G16" s="112">
        <v>190</v>
      </c>
      <c r="H16" s="112">
        <v>217.5</v>
      </c>
      <c r="I16" s="108">
        <v>220</v>
      </c>
      <c r="J16" s="109"/>
      <c r="K16" s="117">
        <v>220</v>
      </c>
      <c r="L16" s="113">
        <f>500/(-216.0475144+16.2606339*D16-0.002388645*D16*D16-0.00113732*D16*D16*D16+0.00000701863*D16*D16*D16*D16-0.0000000129*D16*D16*D16*D16*D16)*K16</f>
        <v>147.85785158831493</v>
      </c>
      <c r="M16" s="97" t="s">
        <v>112</v>
      </c>
      <c r="O16" s="56"/>
    </row>
    <row r="17" spans="1:15">
      <c r="A17" s="31"/>
      <c r="B17" s="15"/>
      <c r="C17" s="15"/>
      <c r="D17" s="23"/>
      <c r="E17" s="28"/>
      <c r="F17" s="15"/>
      <c r="G17" s="9"/>
      <c r="H17" s="9"/>
      <c r="I17" s="9"/>
      <c r="J17" s="9"/>
      <c r="K17" s="34"/>
      <c r="L17" s="27"/>
      <c r="M17" s="6"/>
      <c r="O17" s="56"/>
    </row>
    <row r="18" spans="1:15" ht="16">
      <c r="A18" s="188" t="s">
        <v>67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O18" s="56"/>
    </row>
    <row r="19" spans="1:15">
      <c r="A19" s="40" t="s">
        <v>6</v>
      </c>
      <c r="B19" s="41" t="s">
        <v>68</v>
      </c>
      <c r="C19" s="13" t="s">
        <v>69</v>
      </c>
      <c r="D19" s="38">
        <v>110.55</v>
      </c>
      <c r="E19" s="30">
        <f>L19/K19</f>
        <v>0.58748723980591322</v>
      </c>
      <c r="F19" s="13" t="s">
        <v>105</v>
      </c>
      <c r="G19" s="80">
        <v>220</v>
      </c>
      <c r="H19" s="137">
        <v>240</v>
      </c>
      <c r="I19" s="33"/>
      <c r="J19" s="42"/>
      <c r="K19" s="43">
        <v>240</v>
      </c>
      <c r="L19" s="26">
        <f>500/(-216.0475144+16.2606339*D19-0.002388645*D19*D19-0.00113732*D19*D19*D19+0.00000701863*D19*D19*D19*D19-0.0000000129*D19*D19*D19*D19*D19)*K19</f>
        <v>140.99693755341917</v>
      </c>
      <c r="M19" s="37" t="s">
        <v>110</v>
      </c>
      <c r="O19" s="56"/>
    </row>
    <row r="20" spans="1:15">
      <c r="A20" s="31"/>
      <c r="B20" s="15"/>
      <c r="C20" s="15"/>
      <c r="D20" s="23"/>
      <c r="E20" s="28"/>
      <c r="F20" s="15"/>
      <c r="G20" s="9"/>
      <c r="H20" s="9"/>
      <c r="I20" s="9"/>
      <c r="J20" s="9"/>
      <c r="K20" s="34"/>
      <c r="L20" s="27"/>
      <c r="M20" s="6"/>
      <c r="O20" s="56"/>
    </row>
    <row r="21" spans="1:15">
      <c r="A21" s="31"/>
      <c r="B21" s="15"/>
      <c r="C21" s="15"/>
      <c r="D21" s="23"/>
      <c r="E21" s="28"/>
      <c r="F21" s="15"/>
      <c r="G21" s="9"/>
      <c r="H21" s="9"/>
      <c r="I21" s="32"/>
      <c r="J21" s="9"/>
      <c r="K21" s="34"/>
      <c r="L21" s="27"/>
      <c r="M21" s="6"/>
      <c r="O21" s="56"/>
    </row>
    <row r="22" spans="1:15">
      <c r="A22" s="57"/>
      <c r="B22" s="58"/>
      <c r="C22" s="58"/>
      <c r="D22" s="59"/>
      <c r="E22" s="60"/>
      <c r="F22" s="58"/>
      <c r="G22" s="1"/>
      <c r="H22" s="1"/>
      <c r="I22" s="1"/>
      <c r="J22" s="1"/>
      <c r="K22" s="19"/>
      <c r="L22" s="28"/>
      <c r="M22" s="1"/>
    </row>
    <row r="23" spans="1:15" ht="18">
      <c r="A23" s="61"/>
      <c r="B23" s="62"/>
      <c r="C23" s="63"/>
      <c r="D23" s="64"/>
      <c r="E23" s="63"/>
      <c r="F23" s="61"/>
    </row>
    <row r="24" spans="1:15" ht="16">
      <c r="A24" s="61"/>
      <c r="B24" s="65"/>
      <c r="C24" s="66"/>
      <c r="D24" s="64"/>
      <c r="E24" s="63"/>
      <c r="F24" s="61"/>
    </row>
    <row r="25" spans="1:15" ht="14">
      <c r="A25" s="61"/>
      <c r="B25" s="67"/>
      <c r="C25" s="67"/>
      <c r="D25" s="64"/>
      <c r="E25" s="63"/>
      <c r="F25" s="61"/>
    </row>
    <row r="26" spans="1:15" ht="14">
      <c r="A26" s="61"/>
      <c r="B26" s="68"/>
      <c r="C26" s="68"/>
      <c r="D26" s="69"/>
      <c r="E26" s="68"/>
      <c r="F26" s="61"/>
    </row>
    <row r="27" spans="1:15">
      <c r="A27" s="61"/>
      <c r="B27" s="66"/>
      <c r="C27" s="63"/>
      <c r="D27" s="70"/>
      <c r="E27" s="70"/>
      <c r="F27" s="61"/>
    </row>
    <row r="28" spans="1:15">
      <c r="A28" s="61"/>
      <c r="B28" s="66"/>
      <c r="C28" s="63"/>
      <c r="D28" s="70"/>
      <c r="E28" s="70"/>
      <c r="F28" s="61"/>
    </row>
    <row r="29" spans="1:15">
      <c r="A29" s="61"/>
      <c r="B29" s="66"/>
      <c r="C29" s="63"/>
      <c r="D29" s="70"/>
      <c r="E29" s="70"/>
      <c r="F29" s="61"/>
    </row>
    <row r="30" spans="1:15">
      <c r="A30" s="61"/>
      <c r="B30" s="61"/>
      <c r="C30" s="61"/>
      <c r="D30" s="72"/>
      <c r="E30" s="73"/>
      <c r="F30" s="61"/>
    </row>
  </sheetData>
  <mergeCells count="16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M3:M4"/>
    <mergeCell ref="L3:L4"/>
    <mergeCell ref="A14:M14"/>
    <mergeCell ref="A18:M18"/>
    <mergeCell ref="A11:M11"/>
    <mergeCell ref="A8:M8"/>
    <mergeCell ref="A5:M5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tabSelected="1" zoomScaleNormal="100" workbookViewId="0">
      <selection activeCell="M10" sqref="M10"/>
    </sheetView>
  </sheetViews>
  <sheetFormatPr baseColWidth="10" defaultColWidth="9.1640625" defaultRowHeight="13"/>
  <cols>
    <col min="1" max="1" width="7.5" style="6" bestFit="1" customWidth="1"/>
    <col min="2" max="2" width="21.1640625" style="6" bestFit="1" customWidth="1"/>
    <col min="3" max="3" width="28.5" style="6" bestFit="1" customWidth="1"/>
    <col min="4" max="4" width="21.5" style="6" bestFit="1" customWidth="1"/>
    <col min="5" max="5" width="10.5" style="118" bestFit="1" customWidth="1"/>
    <col min="6" max="6" width="35.1640625" style="6" customWidth="1"/>
    <col min="7" max="9" width="4.6640625" style="34" bestFit="1" customWidth="1"/>
    <col min="10" max="10" width="4.33203125" style="34" bestFit="1" customWidth="1"/>
    <col min="11" max="11" width="10.5" style="34" bestFit="1" customWidth="1"/>
    <col min="12" max="12" width="7.6640625" style="27" bestFit="1" customWidth="1"/>
    <col min="13" max="13" width="15.83203125" style="6" bestFit="1" customWidth="1"/>
    <col min="14" max="16384" width="9.1640625" style="15"/>
  </cols>
  <sheetData>
    <row r="1" spans="1:14" s="5" customFormat="1" ht="29" customHeight="1">
      <c r="A1" s="189" t="s">
        <v>94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1"/>
      <c r="N1" s="45"/>
    </row>
    <row r="2" spans="1:14" s="5" customFormat="1" ht="62" customHeight="1" thickBo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45"/>
    </row>
    <row r="3" spans="1:14" s="2" customFormat="1" ht="12" customHeight="1">
      <c r="A3" s="195" t="s">
        <v>102</v>
      </c>
      <c r="B3" s="196" t="s">
        <v>0</v>
      </c>
      <c r="C3" s="198" t="s">
        <v>117</v>
      </c>
      <c r="D3" s="198" t="s">
        <v>17</v>
      </c>
      <c r="E3" s="199" t="s">
        <v>18</v>
      </c>
      <c r="F3" s="200" t="s">
        <v>19</v>
      </c>
      <c r="G3" s="201" t="s">
        <v>101</v>
      </c>
      <c r="H3" s="201"/>
      <c r="I3" s="201"/>
      <c r="J3" s="201"/>
      <c r="K3" s="201" t="s">
        <v>4</v>
      </c>
      <c r="L3" s="199" t="s">
        <v>5</v>
      </c>
      <c r="M3" s="202" t="s">
        <v>108</v>
      </c>
    </row>
    <row r="4" spans="1:14" s="2" customFormat="1" ht="21" customHeight="1" thickBot="1">
      <c r="A4" s="178"/>
      <c r="B4" s="197"/>
      <c r="C4" s="182"/>
      <c r="D4" s="182"/>
      <c r="E4" s="176"/>
      <c r="F4" s="182"/>
      <c r="G4" s="142">
        <v>1</v>
      </c>
      <c r="H4" s="142">
        <v>2</v>
      </c>
      <c r="I4" s="142">
        <v>3</v>
      </c>
      <c r="J4" s="53" t="s">
        <v>15</v>
      </c>
      <c r="K4" s="184"/>
      <c r="L4" s="176"/>
      <c r="M4" s="180"/>
    </row>
    <row r="5" spans="1:14" ht="16">
      <c r="A5" s="203" t="s">
        <v>21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N5" s="54"/>
    </row>
    <row r="6" spans="1:14">
      <c r="A6" s="44" t="s">
        <v>6</v>
      </c>
      <c r="B6" s="13" t="s">
        <v>27</v>
      </c>
      <c r="C6" s="36" t="s">
        <v>62</v>
      </c>
      <c r="D6" s="21">
        <v>104</v>
      </c>
      <c r="E6" s="139">
        <f t="shared" ref="E6" si="0">L6/D6</f>
        <v>0.63361953442841645</v>
      </c>
      <c r="F6" s="13" t="s">
        <v>105</v>
      </c>
      <c r="G6" s="140">
        <v>75</v>
      </c>
      <c r="H6" s="135">
        <v>80</v>
      </c>
      <c r="I6" s="140">
        <v>80</v>
      </c>
      <c r="J6" s="39"/>
      <c r="K6" s="39">
        <v>80</v>
      </c>
      <c r="L6" s="143">
        <f t="shared" ref="L6" si="1">500/(594.31747775582-27.23842536447*D6+0.82112226871*D6*D6-0.00930733913*D6*D6*D6+0.00004731582*D6*D6*D6*D6-0.00000009054*D6*D6*D6*D6*D6)*K6</f>
        <v>65.896431580555316</v>
      </c>
      <c r="M6" s="14" t="s">
        <v>110</v>
      </c>
      <c r="N6" s="54"/>
    </row>
    <row r="7" spans="1:14">
      <c r="B7" s="6" t="s">
        <v>20</v>
      </c>
      <c r="N7" s="54"/>
    </row>
    <row r="8" spans="1:14" ht="16">
      <c r="A8" s="204" t="s">
        <v>75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N8" s="54"/>
    </row>
    <row r="9" spans="1:14">
      <c r="A9" s="44" t="s">
        <v>6</v>
      </c>
      <c r="B9" s="41" t="s">
        <v>68</v>
      </c>
      <c r="C9" s="13" t="s">
        <v>69</v>
      </c>
      <c r="D9" s="21">
        <v>110.55</v>
      </c>
      <c r="E9" s="139">
        <f t="shared" ref="E9" si="2">L9/D9</f>
        <v>0.58776438823376886</v>
      </c>
      <c r="F9" s="13" t="s">
        <v>105</v>
      </c>
      <c r="G9" s="140">
        <v>60</v>
      </c>
      <c r="H9" s="140">
        <v>72.5</v>
      </c>
      <c r="I9" s="140">
        <v>80</v>
      </c>
      <c r="J9" s="39"/>
      <c r="K9" s="39">
        <v>80</v>
      </c>
      <c r="L9" s="143">
        <f t="shared" ref="L9" si="3">500/(594.31747775582-27.23842536447*D9+0.82112226871*D9*D9-0.00930733913*D9*D9*D9+0.00004731582*D9*D9*D9*D9-0.00000009054*D9*D9*D9*D9*D9)*K9</f>
        <v>64.977353119243148</v>
      </c>
      <c r="M9" s="14" t="s">
        <v>110</v>
      </c>
      <c r="N9" s="54"/>
    </row>
    <row r="10" spans="1:14">
      <c r="B10" s="6" t="s">
        <v>20</v>
      </c>
      <c r="C10" s="9"/>
      <c r="D10" s="9"/>
      <c r="E10" s="27"/>
      <c r="F10" s="9"/>
      <c r="H10" s="141"/>
      <c r="I10" s="19"/>
      <c r="J10" s="19"/>
      <c r="K10" s="19"/>
      <c r="L10" s="28"/>
      <c r="M10" s="15"/>
      <c r="N10" s="54"/>
    </row>
    <row r="11" spans="1:14">
      <c r="B11" s="6" t="s">
        <v>20</v>
      </c>
      <c r="C11" s="9"/>
      <c r="D11" s="9"/>
      <c r="E11" s="27"/>
      <c r="F11" s="9"/>
      <c r="H11" s="141"/>
      <c r="I11" s="19"/>
      <c r="J11" s="19"/>
      <c r="K11" s="19"/>
      <c r="L11" s="28"/>
      <c r="M11" s="15"/>
      <c r="N11" s="54"/>
    </row>
    <row r="12" spans="1:14">
      <c r="B12" s="6" t="s">
        <v>20</v>
      </c>
      <c r="C12" s="9"/>
      <c r="D12" s="9"/>
      <c r="E12" s="27"/>
      <c r="F12" s="9"/>
      <c r="H12" s="141"/>
      <c r="I12" s="19"/>
      <c r="J12" s="19"/>
      <c r="K12" s="19"/>
      <c r="L12" s="28"/>
      <c r="M12" s="15"/>
      <c r="N12" s="54"/>
    </row>
    <row r="13" spans="1:14">
      <c r="B13" s="6" t="s">
        <v>20</v>
      </c>
      <c r="C13" s="9"/>
      <c r="D13" s="9"/>
      <c r="E13" s="27"/>
      <c r="F13" s="9"/>
      <c r="H13" s="141"/>
      <c r="I13" s="19"/>
      <c r="J13" s="19"/>
      <c r="K13" s="19"/>
      <c r="L13" s="28"/>
      <c r="M13" s="15"/>
      <c r="N13" s="54"/>
    </row>
    <row r="14" spans="1:14">
      <c r="B14" s="6" t="s">
        <v>20</v>
      </c>
      <c r="C14" s="9"/>
      <c r="D14" s="9"/>
      <c r="E14" s="27"/>
      <c r="F14" s="9"/>
      <c r="H14" s="141"/>
      <c r="I14" s="19"/>
      <c r="J14" s="19"/>
      <c r="K14" s="19"/>
      <c r="L14" s="28"/>
      <c r="M14" s="15"/>
    </row>
    <row r="15" spans="1:14">
      <c r="B15" s="6" t="s">
        <v>20</v>
      </c>
      <c r="C15" s="9"/>
      <c r="D15" s="9"/>
      <c r="E15" s="27"/>
      <c r="F15" s="9"/>
      <c r="H15" s="141"/>
      <c r="I15" s="19"/>
      <c r="J15" s="19"/>
      <c r="K15" s="19"/>
      <c r="L15" s="28"/>
      <c r="M15" s="15"/>
    </row>
    <row r="16" spans="1:14">
      <c r="B16" s="6" t="s">
        <v>20</v>
      </c>
      <c r="C16" s="9"/>
      <c r="D16" s="9"/>
      <c r="E16" s="27"/>
      <c r="F16" s="9"/>
      <c r="H16" s="141"/>
      <c r="I16" s="19"/>
      <c r="J16" s="19"/>
      <c r="K16" s="19"/>
      <c r="L16" s="28"/>
      <c r="M16" s="15"/>
    </row>
    <row r="17" spans="2:13">
      <c r="B17" s="6" t="s">
        <v>20</v>
      </c>
      <c r="C17" s="9"/>
      <c r="D17" s="9"/>
      <c r="E17" s="27"/>
      <c r="F17" s="9"/>
      <c r="H17" s="141"/>
      <c r="I17" s="19"/>
      <c r="J17" s="19"/>
      <c r="K17" s="19"/>
      <c r="L17" s="28"/>
      <c r="M17" s="15"/>
    </row>
    <row r="18" spans="2:13">
      <c r="B18" s="6" t="s">
        <v>20</v>
      </c>
      <c r="C18" s="9"/>
      <c r="D18" s="9"/>
      <c r="E18" s="27"/>
      <c r="F18" s="9"/>
      <c r="H18" s="141"/>
      <c r="I18" s="19"/>
      <c r="J18" s="19"/>
      <c r="K18" s="19"/>
      <c r="L18" s="28"/>
      <c r="M18" s="15"/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honeticPr fontId="8" type="noConversion"/>
  <pageMargins left="0.7" right="0.7" top="0.75" bottom="0.75" header="0.3" footer="0.3"/>
  <ignoredErrors>
    <ignoredError sqref="A7:J7 K7 A6:E6 J6 A9:E9 J9 K10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IPL Двоеборье без экип</vt:lpstr>
      <vt:lpstr>IPL Жим без экипировки </vt:lpstr>
      <vt:lpstr>IPL Жим без экипировки СФО </vt:lpstr>
      <vt:lpstr>WRPF Военный жим</vt:lpstr>
      <vt:lpstr>IPL Тяга без экипировки</vt:lpstr>
      <vt:lpstr>СПР Подъем на бицепс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revision/>
  <dcterms:created xsi:type="dcterms:W3CDTF">2002-06-16T13:36:44Z</dcterms:created>
  <dcterms:modified xsi:type="dcterms:W3CDTF">2024-12-27T16:21:01Z</dcterms:modified>
</cp:coreProperties>
</file>