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B5F689FD-ECE2-224B-AE9B-82BA539BB347}" xr6:coauthVersionLast="45" xr6:coauthVersionMax="45" xr10:uidLastSave="{00000000-0000-0000-0000-000000000000}"/>
  <bookViews>
    <workbookView xWindow="0" yWindow="460" windowWidth="28800" windowHeight="16100" tabRatio="429" xr2:uid="{00000000-000D-0000-FFFF-FFFF00000000}"/>
  </bookViews>
  <sheets>
    <sheet name="PL AM" sheetId="12" r:id="rId1"/>
    <sheet name="SQ AM" sheetId="24" r:id="rId2"/>
    <sheet name="BP AM" sheetId="25" r:id="rId3"/>
    <sheet name="DL AM" sheetId="26" r:id="rId4"/>
    <sheet name="BP PRO" sheetId="23" r:id="rId5"/>
    <sheet name="DL PRO" sheetId="28" r:id="rId6"/>
  </sheets>
  <definedNames>
    <definedName name="_xlnm._FilterDatabase" localSheetId="2" hidden="1">'BP AM'!$A$3:$BJ$28</definedName>
    <definedName name="_xlnm._FilterDatabase" localSheetId="4" hidden="1">'BP PRO'!$A$1:$S$7</definedName>
    <definedName name="_xlnm._FilterDatabase" localSheetId="3" hidden="1">'DL AM'!$A$3:$BJ$10</definedName>
    <definedName name="_xlnm._FilterDatabase" localSheetId="5" hidden="1">'DL PRO'!$A$1:$S$6</definedName>
    <definedName name="_xlnm._FilterDatabase" localSheetId="0" hidden="1">'PL AM'!$A$3:$BZ$9</definedName>
    <definedName name="_xlnm._FilterDatabase" localSheetId="1" hidden="1">'SQ AM'!$A$3:$BH$6</definedName>
    <definedName name="_xlnm.Print_Area" localSheetId="2">'BP AM'!$B$1:$S$4</definedName>
    <definedName name="_xlnm.Print_Area" localSheetId="4">'BP PRO'!$B$1:$S$4</definedName>
    <definedName name="_xlnm.Print_Area" localSheetId="3">'DL AM'!$B$1:$S$4</definedName>
    <definedName name="_xlnm.Print_Area" localSheetId="5">'DL PRO'!$B$1:$S$4</definedName>
    <definedName name="_xlnm.Print_Area" localSheetId="0">'PL AM'!$B$1:$AG$5</definedName>
    <definedName name="_xlnm.Print_Area" localSheetId="1">'SQ AM'!$B$1:$R$4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25" l="1"/>
  <c r="S5" i="25" l="1"/>
  <c r="R6" i="28" l="1"/>
  <c r="S6" i="28" s="1"/>
  <c r="R5" i="28"/>
  <c r="S5" i="28" s="1"/>
  <c r="R12" i="26"/>
  <c r="S12" i="26" s="1"/>
  <c r="R11" i="26"/>
  <c r="S11" i="26" s="1"/>
  <c r="R10" i="26"/>
  <c r="S10" i="26" s="1"/>
  <c r="R9" i="26"/>
  <c r="S9" i="26" s="1"/>
  <c r="R8" i="26"/>
  <c r="S8" i="26" s="1"/>
  <c r="R7" i="26"/>
  <c r="S7" i="26" s="1"/>
  <c r="R6" i="26"/>
  <c r="S6" i="26" s="1"/>
  <c r="R5" i="26"/>
  <c r="S5" i="26" s="1"/>
  <c r="R28" i="25"/>
  <c r="S28" i="25" s="1"/>
  <c r="R27" i="25"/>
  <c r="S27" i="25" s="1"/>
  <c r="R26" i="25"/>
  <c r="S26" i="25" s="1"/>
  <c r="R25" i="25"/>
  <c r="S25" i="25" s="1"/>
  <c r="R24" i="25"/>
  <c r="S24" i="25" s="1"/>
  <c r="R23" i="25"/>
  <c r="S23" i="25" s="1"/>
  <c r="R22" i="25"/>
  <c r="S22" i="25" s="1"/>
  <c r="R21" i="25"/>
  <c r="S21" i="25" s="1"/>
  <c r="R20" i="25"/>
  <c r="S20" i="25" s="1"/>
  <c r="R19" i="25"/>
  <c r="S19" i="25" s="1"/>
  <c r="R18" i="25"/>
  <c r="S18" i="25" s="1"/>
  <c r="R17" i="25"/>
  <c r="S17" i="25" s="1"/>
  <c r="R16" i="25"/>
  <c r="S16" i="25" s="1"/>
  <c r="R15" i="25"/>
  <c r="S15" i="25" s="1"/>
  <c r="R10" i="25"/>
  <c r="S10" i="25" s="1"/>
  <c r="R6" i="25"/>
  <c r="S6" i="25" s="1"/>
  <c r="R14" i="25"/>
  <c r="S14" i="25" s="1"/>
  <c r="D14" i="25"/>
  <c r="C14" i="25"/>
  <c r="R13" i="25"/>
  <c r="S13" i="25" s="1"/>
  <c r="R12" i="25"/>
  <c r="S12" i="25" s="1"/>
  <c r="R8" i="25"/>
  <c r="S8" i="25" s="1"/>
  <c r="R11" i="25"/>
  <c r="S11" i="25" s="1"/>
  <c r="R7" i="25"/>
  <c r="S7" i="25" s="1"/>
  <c r="R9" i="25"/>
  <c r="S9" i="25" s="1"/>
  <c r="Q6" i="24"/>
  <c r="R6" i="24" s="1"/>
  <c r="Q5" i="24"/>
  <c r="R5" i="24" l="1"/>
  <c r="Q9" i="12" l="1"/>
  <c r="R9" i="12" s="1"/>
  <c r="W9" i="12"/>
  <c r="X9" i="12" s="1"/>
  <c r="AE9" i="12"/>
  <c r="AF9" i="12" s="1"/>
  <c r="Y9" i="12" l="1"/>
  <c r="AG9" i="12" l="1"/>
  <c r="AH9" i="12" s="1"/>
  <c r="Z9" i="12"/>
  <c r="R5" i="23" l="1"/>
  <c r="R6" i="23"/>
  <c r="R7" i="23"/>
  <c r="AE5" i="12"/>
  <c r="AF5" i="12" s="1"/>
  <c r="AE6" i="12"/>
  <c r="AF6" i="12" s="1"/>
  <c r="AE7" i="12"/>
  <c r="AF7" i="12" s="1"/>
  <c r="AE8" i="12"/>
  <c r="AF8" i="12" s="1"/>
  <c r="W5" i="12"/>
  <c r="X5" i="12" s="1"/>
  <c r="W6" i="12"/>
  <c r="X6" i="12" s="1"/>
  <c r="W7" i="12"/>
  <c r="X7" i="12" s="1"/>
  <c r="W8" i="12"/>
  <c r="X8" i="12" s="1"/>
  <c r="Q5" i="12"/>
  <c r="Q6" i="12"/>
  <c r="Q7" i="12"/>
  <c r="Q8" i="12"/>
  <c r="R8" i="12" s="1"/>
  <c r="S6" i="23" l="1"/>
  <c r="S7" i="23"/>
  <c r="Y5" i="12"/>
  <c r="AG5" i="12" s="1"/>
  <c r="AH5" i="12" s="1"/>
  <c r="Y7" i="12"/>
  <c r="AG7" i="12" s="1"/>
  <c r="AH7" i="12" s="1"/>
  <c r="Y6" i="12"/>
  <c r="R5" i="12"/>
  <c r="R6" i="12"/>
  <c r="Y8" i="12"/>
  <c r="R7" i="12"/>
  <c r="S5" i="23"/>
  <c r="Z5" i="12" l="1"/>
  <c r="Z7" i="12"/>
  <c r="AG8" i="12"/>
  <c r="AH8" i="12" s="1"/>
  <c r="Z8" i="12"/>
  <c r="AG6" i="12"/>
  <c r="AH6" i="12" s="1"/>
  <c r="Z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F13" authorId="0" shapeId="0" xr:uid="{BC4550CE-D071-D440-937A-DBEF4F1AEF57}">
      <text>
        <r>
          <rPr>
            <b/>
            <sz val="9"/>
            <color rgb="FF000000"/>
            <rFont val="Tahoma"/>
            <family val="2"/>
          </rPr>
          <t>Пользователь Windows: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также посчитать орен</t>
        </r>
      </text>
    </comment>
  </commentList>
</comments>
</file>

<file path=xl/sharedStrings.xml><?xml version="1.0" encoding="utf-8"?>
<sst xmlns="http://schemas.openxmlformats.org/spreadsheetml/2006/main" count="395" uniqueCount="87">
  <si>
    <t>Очки</t>
  </si>
  <si>
    <t>Дивизион</t>
  </si>
  <si>
    <t>В/К</t>
  </si>
  <si>
    <t>ФИО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</si>
  <si>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</si>
  <si>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</si>
  <si>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</si>
  <si>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</si>
  <si>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</si>
  <si>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</si>
  <si>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</si>
  <si>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</si>
  <si>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</si>
  <si>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</si>
  <si>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</si>
  <si>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</si>
  <si>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</si>
  <si>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RAW</t>
  </si>
  <si>
    <t>Россия</t>
  </si>
  <si>
    <t>PRO</t>
  </si>
  <si>
    <t>ж</t>
  </si>
  <si>
    <t>м</t>
  </si>
  <si>
    <t>Пол</t>
  </si>
  <si>
    <t>Альметьевск</t>
  </si>
  <si>
    <t>Казань</t>
  </si>
  <si>
    <t>Бугульма</t>
  </si>
  <si>
    <t>Татарстан</t>
  </si>
  <si>
    <t>Чистополь</t>
  </si>
  <si>
    <t>Чемпионат Татарстана по силовым видам спорта (Альметьевск 24.04.2021). PRO</t>
  </si>
  <si>
    <t> Чемпионат НАП-Татарстан по силовым видам (Альметьевск, 24 апреля 2021 года) Любители</t>
  </si>
  <si>
    <t>Serbia</t>
  </si>
  <si>
    <t>Тихонова Лилия Рашитовна</t>
  </si>
  <si>
    <t>Федяев Сергей Романович</t>
  </si>
  <si>
    <t>Мутагиров Тимур Равилевич</t>
  </si>
  <si>
    <t>Батыршин Эльдар Фаридович</t>
  </si>
  <si>
    <t>Марасов Динар Ирекович</t>
  </si>
  <si>
    <t>Leskovas</t>
  </si>
  <si>
    <t xml:space="preserve">Исаев Петр </t>
  </si>
  <si>
    <t>Абдрахманово</t>
  </si>
  <si>
    <t>10,06.2009</t>
  </si>
  <si>
    <t>-</t>
  </si>
  <si>
    <t>№</t>
  </si>
  <si>
    <t>Крюков Михаил</t>
  </si>
  <si>
    <t>Чумаров Владимир</t>
  </si>
  <si>
    <t>Город</t>
  </si>
  <si>
    <t>M5</t>
  </si>
  <si>
    <t>Волков Сергей</t>
  </si>
  <si>
    <t>Каньязов Аллан</t>
  </si>
  <si>
    <t>M1</t>
  </si>
  <si>
    <t>T1</t>
  </si>
  <si>
    <t>T2</t>
  </si>
  <si>
    <t>Ильин Александр</t>
  </si>
  <si>
    <t>Исмагилов Ренас</t>
  </si>
  <si>
    <t>Федько Михаил</t>
  </si>
  <si>
    <t>Шафиков Тимур</t>
  </si>
  <si>
    <t>Мутагиров Дамир</t>
  </si>
  <si>
    <t>Сальникова Елена</t>
  </si>
  <si>
    <t>Ахметзянова Фарида</t>
  </si>
  <si>
    <t>Набережные Челны</t>
  </si>
  <si>
    <t>T3</t>
  </si>
  <si>
    <t>M3</t>
  </si>
  <si>
    <t>O</t>
  </si>
  <si>
    <t>Евстегнеева Вера</t>
  </si>
  <si>
    <t>Залятдинов Роберт</t>
  </si>
  <si>
    <t>Балантаев Виталий</t>
  </si>
  <si>
    <t>Муллаянов Айрат</t>
  </si>
  <si>
    <t>Куручбаев Марат</t>
  </si>
  <si>
    <t>Данилов Андрей</t>
  </si>
  <si>
    <t>Зарипов Рамиль</t>
  </si>
  <si>
    <t>Козлов Аркадий</t>
  </si>
  <si>
    <t>Валиев Булат</t>
  </si>
  <si>
    <t>Исмагилов Раян</t>
  </si>
  <si>
    <t>Шайхутдинов Руслан</t>
  </si>
  <si>
    <t>Кузнецов Антон</t>
  </si>
  <si>
    <t>Гараев Азат</t>
  </si>
  <si>
    <t>Маркелов Павел</t>
  </si>
  <si>
    <t>Ерофеев Даниил</t>
  </si>
  <si>
    <t xml:space="preserve"> Гильманов Азамат</t>
  </si>
  <si>
    <t>Markovic Zivorad</t>
  </si>
  <si>
    <t>Меренков Евгений</t>
  </si>
  <si>
    <t>Ерофеев Артем</t>
  </si>
  <si>
    <t>Каперский Дмитрий</t>
  </si>
  <si>
    <t>Сафин Марат</t>
  </si>
  <si>
    <t>J</t>
  </si>
  <si>
    <t>M7</t>
  </si>
  <si>
    <t>M2</t>
  </si>
  <si>
    <t>Воропаев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</si>
</sst>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24"/>
      <name val="Arial"/>
      <family val="2"/>
      <charset val="204"/>
    </font>
    <font>
      <sz val="11"/>
      <color rgb="FF333333"/>
      <name val="Arial"/>
      <family val="2"/>
      <charset val="204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4" fontId="13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4" fontId="13" fillId="0" borderId="2" xfId="0" applyNumberFormat="1" applyFont="1" applyFill="1" applyBorder="1"/>
    <xf numFmtId="14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/>
    <xf numFmtId="0" fontId="2" fillId="3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14" fontId="13" fillId="0" borderId="16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2" fillId="5" borderId="2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CS9"/>
  <sheetViews>
    <sheetView tabSelected="1" zoomScale="80" zoomScaleNormal="80" workbookViewId="0">
      <selection activeCell="K10" sqref="K10"/>
    </sheetView>
  </sheetViews>
  <sheetFormatPr baseColWidth="10" defaultColWidth="9.1640625" defaultRowHeight="13"/>
  <cols>
    <col min="1" max="1" width="4.83203125" style="25" customWidth="1"/>
    <col min="2" max="2" width="6" style="25" bestFit="1" customWidth="1"/>
    <col min="3" max="3" width="5.6640625" style="25" customWidth="1"/>
    <col min="4" max="4" width="8.83203125" style="25" bestFit="1" customWidth="1"/>
    <col min="5" max="5" width="7.1640625" style="25" customWidth="1"/>
    <col min="6" max="6" width="38.83203125" style="34" customWidth="1"/>
    <col min="7" max="7" width="20.1640625" style="25" customWidth="1"/>
    <col min="8" max="8" width="13.6640625" style="25" customWidth="1"/>
    <col min="9" max="9" width="9.83203125" style="25" customWidth="1"/>
    <col min="10" max="10" width="12.33203125" style="29" customWidth="1"/>
    <col min="11" max="11" width="15.6640625" style="26" customWidth="1"/>
    <col min="12" max="12" width="9.83203125" style="25" customWidth="1"/>
    <col min="13" max="13" width="12.5" style="28" customWidth="1"/>
    <col min="14" max="14" width="5.5" style="28" bestFit="1" customWidth="1"/>
    <col min="15" max="15" width="6" style="25" bestFit="1" customWidth="1"/>
    <col min="16" max="16" width="6" style="27" bestFit="1" customWidth="1"/>
    <col min="17" max="17" width="7.5" style="25" customWidth="1"/>
    <col min="18" max="18" width="11.1640625" style="25" customWidth="1"/>
    <col min="19" max="19" width="6.5" style="25" bestFit="1" customWidth="1"/>
    <col min="20" max="20" width="6" style="25" bestFit="1" customWidth="1"/>
    <col min="21" max="21" width="5.5" style="27" bestFit="1" customWidth="1"/>
    <col min="22" max="22" width="5.5" style="26" customWidth="1"/>
    <col min="23" max="23" width="6.5" style="27" bestFit="1" customWidth="1"/>
    <col min="24" max="24" width="9.5" style="26" customWidth="1"/>
    <col min="25" max="25" width="7.5" style="25" bestFit="1" customWidth="1"/>
    <col min="26" max="26" width="9.83203125" style="28" customWidth="1"/>
    <col min="27" max="27" width="8.33203125" style="25" bestFit="1" customWidth="1"/>
    <col min="28" max="28" width="6" style="25" bestFit="1" customWidth="1"/>
    <col min="29" max="29" width="6" style="27" bestFit="1" customWidth="1"/>
    <col min="30" max="30" width="6" style="26" bestFit="1" customWidth="1"/>
    <col min="31" max="31" width="6.5" style="27" bestFit="1" customWidth="1"/>
    <col min="32" max="32" width="10.5" style="26" customWidth="1"/>
    <col min="33" max="33" width="6.1640625" style="25" bestFit="1" customWidth="1"/>
    <col min="34" max="34" width="10.5" style="25" customWidth="1"/>
    <col min="35" max="35" width="11.5" style="25" customWidth="1"/>
    <col min="36" max="16384" width="9.1640625" style="25"/>
  </cols>
  <sheetData>
    <row r="1" spans="1:97" ht="20.25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</row>
    <row r="2" spans="1:97" ht="2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1:97" ht="12.75" customHeight="1">
      <c r="A3" s="103" t="s">
        <v>0</v>
      </c>
      <c r="B3" s="105" t="s">
        <v>41</v>
      </c>
      <c r="C3" s="95" t="s">
        <v>22</v>
      </c>
      <c r="D3" s="95" t="s">
        <v>1</v>
      </c>
      <c r="E3" s="105" t="s">
        <v>2</v>
      </c>
      <c r="F3" s="109" t="s">
        <v>3</v>
      </c>
      <c r="G3" s="105" t="s">
        <v>44</v>
      </c>
      <c r="H3" s="105"/>
      <c r="I3" s="105"/>
      <c r="J3" s="105" t="s">
        <v>4</v>
      </c>
      <c r="K3" s="105" t="s">
        <v>5</v>
      </c>
      <c r="L3" s="107" t="s">
        <v>6</v>
      </c>
      <c r="M3" s="101" t="s">
        <v>7</v>
      </c>
      <c r="N3" s="98" t="s">
        <v>8</v>
      </c>
      <c r="O3" s="98"/>
      <c r="P3" s="98"/>
      <c r="Q3" s="98"/>
      <c r="R3" s="98"/>
      <c r="S3" s="98" t="s">
        <v>9</v>
      </c>
      <c r="T3" s="98"/>
      <c r="U3" s="98"/>
      <c r="V3" s="98"/>
      <c r="W3" s="98"/>
      <c r="X3" s="98"/>
      <c r="Y3" s="98" t="s">
        <v>10</v>
      </c>
      <c r="Z3" s="98"/>
      <c r="AA3" s="98" t="s">
        <v>11</v>
      </c>
      <c r="AB3" s="98"/>
      <c r="AC3" s="98"/>
      <c r="AD3" s="98"/>
      <c r="AE3" s="98"/>
      <c r="AF3" s="98"/>
      <c r="AG3" s="98" t="s">
        <v>12</v>
      </c>
      <c r="AH3" s="98"/>
      <c r="AI3" s="99" t="s">
        <v>13</v>
      </c>
    </row>
    <row r="4" spans="1:97" s="33" customFormat="1" ht="25.5" customHeight="1" thickBot="1">
      <c r="A4" s="104"/>
      <c r="B4" s="106"/>
      <c r="C4" s="96"/>
      <c r="D4" s="96"/>
      <c r="E4" s="106"/>
      <c r="F4" s="110"/>
      <c r="G4" s="106"/>
      <c r="H4" s="106"/>
      <c r="I4" s="106"/>
      <c r="J4" s="106"/>
      <c r="K4" s="106"/>
      <c r="L4" s="108"/>
      <c r="M4" s="102"/>
      <c r="N4" s="30">
        <v>1</v>
      </c>
      <c r="O4" s="31">
        <v>2</v>
      </c>
      <c r="P4" s="31">
        <v>3</v>
      </c>
      <c r="Q4" s="30" t="s">
        <v>14</v>
      </c>
      <c r="R4" s="53" t="s">
        <v>7</v>
      </c>
      <c r="S4" s="30">
        <v>1</v>
      </c>
      <c r="T4" s="30">
        <v>2</v>
      </c>
      <c r="U4" s="30">
        <v>3</v>
      </c>
      <c r="V4" s="30">
        <v>4</v>
      </c>
      <c r="W4" s="30" t="s">
        <v>14</v>
      </c>
      <c r="X4" s="32" t="s">
        <v>7</v>
      </c>
      <c r="Y4" s="30" t="s">
        <v>15</v>
      </c>
      <c r="Z4" s="32" t="s">
        <v>7</v>
      </c>
      <c r="AA4" s="30">
        <v>1</v>
      </c>
      <c r="AB4" s="31">
        <v>2</v>
      </c>
      <c r="AC4" s="30">
        <v>3</v>
      </c>
      <c r="AD4" s="30">
        <v>4</v>
      </c>
      <c r="AE4" s="30" t="s">
        <v>14</v>
      </c>
      <c r="AF4" s="32" t="s">
        <v>7</v>
      </c>
      <c r="AG4" s="30" t="s">
        <v>16</v>
      </c>
      <c r="AH4" s="32" t="s">
        <v>0</v>
      </c>
      <c r="AI4" s="100"/>
    </row>
    <row r="5" spans="1:97" s="3" customFormat="1" ht="14">
      <c r="B5" s="3">
        <v>1</v>
      </c>
      <c r="C5" s="3" t="s">
        <v>20</v>
      </c>
      <c r="D5" s="48" t="s">
        <v>17</v>
      </c>
      <c r="E5" s="3">
        <v>82.5</v>
      </c>
      <c r="F5" s="40" t="s">
        <v>31</v>
      </c>
      <c r="G5" s="3" t="s">
        <v>58</v>
      </c>
      <c r="H5" s="3" t="s">
        <v>26</v>
      </c>
      <c r="I5" s="3" t="s">
        <v>18</v>
      </c>
      <c r="J5" s="73">
        <v>28561</v>
      </c>
      <c r="K5" s="69" t="s">
        <v>48</v>
      </c>
      <c r="L5" s="2">
        <v>81.3</v>
      </c>
      <c r="M5" s="39">
        <v>0.91120000000000001</v>
      </c>
      <c r="N5" s="79">
        <v>85</v>
      </c>
      <c r="O5" s="82">
        <v>95</v>
      </c>
      <c r="P5" s="84">
        <v>0</v>
      </c>
      <c r="Q5" s="3">
        <f t="shared" ref="Q5:Q9" si="0">MAX(N5:P5)</f>
        <v>95</v>
      </c>
      <c r="R5" s="39">
        <f t="shared" ref="R5:R9" si="1">M5*Q5</f>
        <v>86.564000000000007</v>
      </c>
      <c r="S5" s="79">
        <v>57.5</v>
      </c>
      <c r="T5" s="86">
        <v>0</v>
      </c>
      <c r="U5" s="86">
        <v>0</v>
      </c>
      <c r="W5" s="3">
        <f t="shared" ref="W5:W9" si="2">MAX(S5:U5)</f>
        <v>57.5</v>
      </c>
      <c r="X5" s="39">
        <f t="shared" ref="X5:X9" si="3">W5*M5</f>
        <v>52.393999999999998</v>
      </c>
      <c r="Y5" s="3">
        <f t="shared" ref="Y5:Y9" si="4">Q5+W5</f>
        <v>152.5</v>
      </c>
      <c r="Z5" s="39">
        <f t="shared" ref="Z5:Z9" si="5">Y5*M5</f>
        <v>138.958</v>
      </c>
      <c r="AA5" s="79">
        <v>110</v>
      </c>
      <c r="AB5" s="82">
        <v>120</v>
      </c>
      <c r="AC5" s="86">
        <v>0</v>
      </c>
      <c r="AE5" s="3">
        <f t="shared" ref="AE5:AE9" si="6">MAX(AA5:AC5)</f>
        <v>120</v>
      </c>
      <c r="AF5" s="39">
        <f t="shared" ref="AF5:AF9" si="7">AE5*M5</f>
        <v>109.34399999999999</v>
      </c>
      <c r="AG5" s="3">
        <f t="shared" ref="AG5:AG9" si="8">Y5+AE5</f>
        <v>272.5</v>
      </c>
      <c r="AH5" s="39">
        <f t="shared" ref="AH5:AH9" si="9">M5*AG5</f>
        <v>248.30199999999999</v>
      </c>
      <c r="AJ5" s="52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</row>
    <row r="6" spans="1:97" s="3" customFormat="1" ht="14">
      <c r="B6" s="3">
        <v>1</v>
      </c>
      <c r="C6" s="3" t="s">
        <v>21</v>
      </c>
      <c r="D6" s="3" t="s">
        <v>17</v>
      </c>
      <c r="E6" s="3">
        <v>75</v>
      </c>
      <c r="F6" s="56" t="s">
        <v>34</v>
      </c>
      <c r="G6" s="3" t="s">
        <v>24</v>
      </c>
      <c r="H6" s="3" t="s">
        <v>26</v>
      </c>
      <c r="I6" s="3" t="s">
        <v>18</v>
      </c>
      <c r="J6" s="68">
        <v>38254</v>
      </c>
      <c r="K6" s="75" t="s">
        <v>59</v>
      </c>
      <c r="L6" s="2">
        <v>72</v>
      </c>
      <c r="M6" s="39">
        <v>0.77600000000000002</v>
      </c>
      <c r="N6" s="78">
        <v>100</v>
      </c>
      <c r="O6" s="78">
        <v>105</v>
      </c>
      <c r="P6" s="77">
        <v>0</v>
      </c>
      <c r="Q6" s="14">
        <f t="shared" si="0"/>
        <v>105</v>
      </c>
      <c r="R6" s="39">
        <f t="shared" si="1"/>
        <v>81.48</v>
      </c>
      <c r="S6" s="78">
        <v>75</v>
      </c>
      <c r="T6" s="77">
        <v>0</v>
      </c>
      <c r="U6" s="77">
        <v>0</v>
      </c>
      <c r="W6" s="14">
        <f t="shared" si="2"/>
        <v>75</v>
      </c>
      <c r="X6" s="39">
        <f t="shared" si="3"/>
        <v>58.2</v>
      </c>
      <c r="Y6" s="14">
        <f t="shared" si="4"/>
        <v>180</v>
      </c>
      <c r="Z6" s="39">
        <f t="shared" si="5"/>
        <v>139.68</v>
      </c>
      <c r="AA6" s="78">
        <v>140</v>
      </c>
      <c r="AB6" s="78">
        <v>145</v>
      </c>
      <c r="AC6" s="79">
        <v>150</v>
      </c>
      <c r="AE6" s="14">
        <f t="shared" si="6"/>
        <v>150</v>
      </c>
      <c r="AF6" s="39">
        <f t="shared" si="7"/>
        <v>116.4</v>
      </c>
      <c r="AG6" s="14">
        <f t="shared" si="8"/>
        <v>330</v>
      </c>
      <c r="AH6" s="39">
        <f t="shared" si="9"/>
        <v>256.08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</row>
    <row r="7" spans="1:97" s="8" customFormat="1" ht="14">
      <c r="A7" s="3"/>
      <c r="B7" s="3">
        <v>1</v>
      </c>
      <c r="C7" s="3" t="s">
        <v>21</v>
      </c>
      <c r="D7" s="3" t="s">
        <v>17</v>
      </c>
      <c r="E7" s="3">
        <v>67.5</v>
      </c>
      <c r="F7" s="3" t="s">
        <v>33</v>
      </c>
      <c r="G7" s="3" t="s">
        <v>23</v>
      </c>
      <c r="H7" s="3" t="s">
        <v>26</v>
      </c>
      <c r="I7" s="3" t="s">
        <v>18</v>
      </c>
      <c r="J7" s="74">
        <v>38944</v>
      </c>
      <c r="K7" s="75" t="s">
        <v>50</v>
      </c>
      <c r="L7" s="49">
        <v>66</v>
      </c>
      <c r="M7" s="39">
        <v>0.91120000000000001</v>
      </c>
      <c r="N7" s="78">
        <v>57.5</v>
      </c>
      <c r="O7" s="81">
        <v>65</v>
      </c>
      <c r="P7" s="82">
        <v>70</v>
      </c>
      <c r="Q7" s="14">
        <f t="shared" si="0"/>
        <v>70</v>
      </c>
      <c r="R7" s="39">
        <f t="shared" si="1"/>
        <v>63.783999999999999</v>
      </c>
      <c r="S7" s="78">
        <v>52.5</v>
      </c>
      <c r="T7" s="78">
        <v>55</v>
      </c>
      <c r="U7" s="78">
        <v>60</v>
      </c>
      <c r="V7" s="3"/>
      <c r="W7" s="14">
        <f t="shared" si="2"/>
        <v>60</v>
      </c>
      <c r="X7" s="39">
        <f t="shared" si="3"/>
        <v>54.671999999999997</v>
      </c>
      <c r="Y7" s="14">
        <f t="shared" si="4"/>
        <v>130</v>
      </c>
      <c r="Z7" s="39">
        <f t="shared" si="5"/>
        <v>118.456</v>
      </c>
      <c r="AA7" s="78">
        <v>75</v>
      </c>
      <c r="AB7" s="79">
        <v>82.5</v>
      </c>
      <c r="AC7" s="79">
        <v>90</v>
      </c>
      <c r="AD7" s="3"/>
      <c r="AE7" s="14">
        <f t="shared" si="6"/>
        <v>90</v>
      </c>
      <c r="AF7" s="39">
        <f t="shared" si="7"/>
        <v>82.007999999999996</v>
      </c>
      <c r="AG7" s="14">
        <f t="shared" si="8"/>
        <v>220</v>
      </c>
      <c r="AH7" s="39">
        <f t="shared" si="9"/>
        <v>200.464</v>
      </c>
      <c r="AI7" s="3"/>
    </row>
    <row r="8" spans="1:97" s="8" customFormat="1" ht="14">
      <c r="A8" s="3"/>
      <c r="B8" s="3">
        <v>1</v>
      </c>
      <c r="C8" s="3" t="s">
        <v>21</v>
      </c>
      <c r="D8" s="3" t="s">
        <v>17</v>
      </c>
      <c r="E8" s="3">
        <v>82.5</v>
      </c>
      <c r="F8" s="3" t="s">
        <v>35</v>
      </c>
      <c r="G8" s="3" t="s">
        <v>58</v>
      </c>
      <c r="H8" s="3" t="s">
        <v>26</v>
      </c>
      <c r="I8" s="3" t="s">
        <v>18</v>
      </c>
      <c r="J8" s="66">
        <v>35303</v>
      </c>
      <c r="K8" s="56" t="s">
        <v>61</v>
      </c>
      <c r="L8" s="2">
        <v>82.5</v>
      </c>
      <c r="M8" s="39">
        <v>0.61929999999999996</v>
      </c>
      <c r="N8" s="78">
        <v>160</v>
      </c>
      <c r="O8" s="81">
        <v>170</v>
      </c>
      <c r="P8" s="82">
        <v>180</v>
      </c>
      <c r="Q8" s="14">
        <f t="shared" si="0"/>
        <v>180</v>
      </c>
      <c r="R8" s="39">
        <f t="shared" si="1"/>
        <v>111.47399999999999</v>
      </c>
      <c r="S8" s="78">
        <v>115</v>
      </c>
      <c r="T8" s="78">
        <v>120</v>
      </c>
      <c r="U8" s="78">
        <v>125</v>
      </c>
      <c r="V8" s="3"/>
      <c r="W8" s="14">
        <f t="shared" si="2"/>
        <v>125</v>
      </c>
      <c r="X8" s="39">
        <f t="shared" si="3"/>
        <v>77.412499999999994</v>
      </c>
      <c r="Y8" s="14">
        <f t="shared" si="4"/>
        <v>305</v>
      </c>
      <c r="Z8" s="39">
        <f t="shared" si="5"/>
        <v>188.88649999999998</v>
      </c>
      <c r="AA8" s="78">
        <v>210</v>
      </c>
      <c r="AB8" s="79">
        <v>220</v>
      </c>
      <c r="AC8" s="79">
        <v>230</v>
      </c>
      <c r="AD8" s="3"/>
      <c r="AE8" s="14">
        <f t="shared" si="6"/>
        <v>230</v>
      </c>
      <c r="AF8" s="39">
        <f t="shared" si="7"/>
        <v>142.43899999999999</v>
      </c>
      <c r="AG8" s="14">
        <f t="shared" si="8"/>
        <v>535</v>
      </c>
      <c r="AH8" s="39">
        <f t="shared" si="9"/>
        <v>331.32549999999998</v>
      </c>
      <c r="AI8" s="3"/>
    </row>
    <row r="9" spans="1:97" s="8" customFormat="1" ht="14">
      <c r="A9" s="3"/>
      <c r="B9" s="3">
        <v>1</v>
      </c>
      <c r="C9" s="3" t="s">
        <v>21</v>
      </c>
      <c r="D9" s="3" t="s">
        <v>17</v>
      </c>
      <c r="E9" s="2">
        <v>90</v>
      </c>
      <c r="F9" s="56" t="s">
        <v>32</v>
      </c>
      <c r="G9" s="3" t="s">
        <v>58</v>
      </c>
      <c r="H9" s="3" t="s">
        <v>26</v>
      </c>
      <c r="I9" s="3" t="s">
        <v>18</v>
      </c>
      <c r="J9" s="1">
        <v>34626</v>
      </c>
      <c r="K9" s="3" t="s">
        <v>61</v>
      </c>
      <c r="L9" s="49">
        <v>88.1</v>
      </c>
      <c r="M9" s="50">
        <v>0.59299999999999997</v>
      </c>
      <c r="N9" s="78">
        <v>170</v>
      </c>
      <c r="O9" s="78">
        <v>180</v>
      </c>
      <c r="P9" s="78">
        <v>185</v>
      </c>
      <c r="Q9" s="14">
        <f t="shared" si="0"/>
        <v>185</v>
      </c>
      <c r="R9" s="39">
        <f t="shared" si="1"/>
        <v>109.705</v>
      </c>
      <c r="S9" s="78">
        <v>130</v>
      </c>
      <c r="T9" s="77">
        <v>0</v>
      </c>
      <c r="U9" s="77">
        <v>0</v>
      </c>
      <c r="V9" s="3"/>
      <c r="W9" s="14">
        <f t="shared" si="2"/>
        <v>130</v>
      </c>
      <c r="X9" s="39">
        <f t="shared" si="3"/>
        <v>77.09</v>
      </c>
      <c r="Y9" s="14">
        <f t="shared" si="4"/>
        <v>315</v>
      </c>
      <c r="Z9" s="39">
        <f t="shared" si="5"/>
        <v>186.79499999999999</v>
      </c>
      <c r="AA9" s="78">
        <v>200</v>
      </c>
      <c r="AB9" s="86">
        <v>0</v>
      </c>
      <c r="AC9" s="86">
        <v>0</v>
      </c>
      <c r="AD9" s="3"/>
      <c r="AE9" s="14">
        <f t="shared" si="6"/>
        <v>200</v>
      </c>
      <c r="AF9" s="39">
        <f t="shared" si="7"/>
        <v>118.6</v>
      </c>
      <c r="AG9" s="14">
        <f t="shared" si="8"/>
        <v>515</v>
      </c>
      <c r="AH9" s="39">
        <f t="shared" si="9"/>
        <v>305.39499999999998</v>
      </c>
      <c r="AI9" s="3"/>
    </row>
  </sheetData>
  <autoFilter ref="A3:BZ9" xr:uid="{00000000-0009-0000-0000-000000000000}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E7:K9">
    <sortCondition ref="E7"/>
  </sortState>
  <mergeCells count="20">
    <mergeCell ref="G3:G4"/>
    <mergeCell ref="H3:H4"/>
    <mergeCell ref="I3:I4"/>
    <mergeCell ref="J3:J4"/>
    <mergeCell ref="C3:C4"/>
    <mergeCell ref="D3:D4"/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4F13-0473-2842-AE6D-EF4FD34F3828}">
  <sheetPr filterMode="1">
    <pageSetUpPr fitToPage="1"/>
  </sheetPr>
  <dimension ref="A1:R6"/>
  <sheetViews>
    <sheetView zoomScaleNormal="100" workbookViewId="0">
      <selection activeCell="G15" sqref="G15"/>
    </sheetView>
  </sheetViews>
  <sheetFormatPr baseColWidth="10" defaultColWidth="9.1640625" defaultRowHeight="13"/>
  <cols>
    <col min="1" max="1" width="4.83203125" style="25" customWidth="1"/>
    <col min="2" max="2" width="6" style="25" bestFit="1" customWidth="1"/>
    <col min="3" max="3" width="5.6640625" style="25" customWidth="1"/>
    <col min="4" max="4" width="8.83203125" style="25" bestFit="1" customWidth="1"/>
    <col min="5" max="5" width="7.1640625" style="25" customWidth="1"/>
    <col min="6" max="6" width="38.83203125" style="34" customWidth="1"/>
    <col min="7" max="7" width="20.1640625" style="25" customWidth="1"/>
    <col min="8" max="8" width="13.6640625" style="25" customWidth="1"/>
    <col min="9" max="9" width="9.83203125" style="25" customWidth="1"/>
    <col min="10" max="10" width="12.33203125" style="29" customWidth="1"/>
    <col min="11" max="11" width="15.6640625" style="26" customWidth="1"/>
    <col min="12" max="12" width="9.83203125" style="25" customWidth="1"/>
    <col min="13" max="13" width="12.5" style="28" customWidth="1"/>
    <col min="14" max="14" width="5.5" style="28" bestFit="1" customWidth="1"/>
    <col min="15" max="15" width="6" style="25" bestFit="1" customWidth="1"/>
    <col min="16" max="16" width="6" style="27" bestFit="1" customWidth="1"/>
    <col min="17" max="17" width="7.5" style="25" customWidth="1"/>
    <col min="18" max="18" width="11.1640625" style="25" customWidth="1"/>
    <col min="19" max="16384" width="9.1640625" style="25"/>
  </cols>
  <sheetData>
    <row r="1" spans="1:18" ht="20.25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2.75" customHeight="1">
      <c r="A3" s="103" t="s">
        <v>0</v>
      </c>
      <c r="B3" s="105" t="s">
        <v>41</v>
      </c>
      <c r="C3" s="95" t="s">
        <v>22</v>
      </c>
      <c r="D3" s="95"/>
      <c r="E3" s="105" t="s">
        <v>2</v>
      </c>
      <c r="F3" s="109" t="s">
        <v>3</v>
      </c>
      <c r="G3" s="105" t="s">
        <v>44</v>
      </c>
      <c r="H3" s="105"/>
      <c r="I3" s="105"/>
      <c r="J3" s="105" t="s">
        <v>4</v>
      </c>
      <c r="K3" s="105" t="s">
        <v>5</v>
      </c>
      <c r="L3" s="107" t="s">
        <v>6</v>
      </c>
      <c r="M3" s="101" t="s">
        <v>7</v>
      </c>
      <c r="N3" s="98" t="s">
        <v>8</v>
      </c>
      <c r="O3" s="98"/>
      <c r="P3" s="98"/>
      <c r="Q3" s="98"/>
      <c r="R3" s="98"/>
    </row>
    <row r="4" spans="1:18" s="33" customFormat="1" ht="25.5" customHeight="1" thickBot="1">
      <c r="A4" s="104"/>
      <c r="B4" s="106"/>
      <c r="C4" s="96"/>
      <c r="D4" s="96"/>
      <c r="E4" s="106"/>
      <c r="F4" s="110"/>
      <c r="G4" s="106"/>
      <c r="H4" s="106"/>
      <c r="I4" s="106"/>
      <c r="J4" s="106"/>
      <c r="K4" s="106"/>
      <c r="L4" s="108"/>
      <c r="M4" s="102"/>
      <c r="N4" s="30">
        <v>1</v>
      </c>
      <c r="O4" s="31">
        <v>2</v>
      </c>
      <c r="P4" s="31">
        <v>3</v>
      </c>
      <c r="Q4" s="30" t="s">
        <v>14</v>
      </c>
      <c r="R4" s="53" t="s">
        <v>0</v>
      </c>
    </row>
    <row r="5" spans="1:18" s="8" customFormat="1" ht="15">
      <c r="A5" s="42"/>
      <c r="B5" s="42">
        <v>1</v>
      </c>
      <c r="C5" s="3" t="s">
        <v>21</v>
      </c>
      <c r="D5" s="3" t="s">
        <v>17</v>
      </c>
      <c r="E5" s="42">
        <v>44</v>
      </c>
      <c r="F5" s="42" t="s">
        <v>52</v>
      </c>
      <c r="G5" s="46" t="s">
        <v>38</v>
      </c>
      <c r="H5" s="42" t="s">
        <v>26</v>
      </c>
      <c r="I5" s="47" t="s">
        <v>18</v>
      </c>
      <c r="J5" s="43">
        <v>39974</v>
      </c>
      <c r="K5" s="72" t="s">
        <v>49</v>
      </c>
      <c r="L5" s="44">
        <v>26.9</v>
      </c>
      <c r="M5" s="45">
        <v>1.6153999999999999</v>
      </c>
      <c r="N5" s="76">
        <v>30</v>
      </c>
      <c r="O5" s="80">
        <v>0</v>
      </c>
      <c r="P5" s="83">
        <v>35</v>
      </c>
      <c r="Q5" s="14">
        <f t="shared" ref="Q5:Q6" si="0">MAX(N5:P5)</f>
        <v>35</v>
      </c>
      <c r="R5" s="39">
        <f t="shared" ref="R5:R6" si="1">M5*Q5</f>
        <v>56.539000000000001</v>
      </c>
    </row>
    <row r="6" spans="1:18" s="8" customFormat="1" ht="15">
      <c r="A6" s="3"/>
      <c r="B6" s="3">
        <v>1</v>
      </c>
      <c r="C6" s="3"/>
      <c r="D6" s="3"/>
      <c r="E6" s="3">
        <v>52</v>
      </c>
      <c r="F6" s="3" t="s">
        <v>55</v>
      </c>
      <c r="G6" s="46" t="s">
        <v>38</v>
      </c>
      <c r="H6" s="42" t="s">
        <v>26</v>
      </c>
      <c r="I6" s="47" t="s">
        <v>18</v>
      </c>
      <c r="J6" s="55">
        <v>40081</v>
      </c>
      <c r="K6" s="72" t="s">
        <v>49</v>
      </c>
      <c r="L6" s="2">
        <v>49.9</v>
      </c>
      <c r="M6" s="39">
        <v>1.2287999999999999</v>
      </c>
      <c r="N6" s="77">
        <v>0</v>
      </c>
      <c r="O6" s="78">
        <v>45</v>
      </c>
      <c r="P6" s="78">
        <v>50</v>
      </c>
      <c r="Q6" s="14">
        <f t="shared" si="0"/>
        <v>50</v>
      </c>
      <c r="R6" s="39">
        <f t="shared" si="1"/>
        <v>61.44</v>
      </c>
    </row>
  </sheetData>
  <autoFilter ref="A3:BH6" xr:uid="{00000000-0009-0000-0000-000000000000}">
    <filterColumn colId="13" showButton="0"/>
    <filterColumn colId="14" showButton="0"/>
    <filterColumn colId="15" showButton="0"/>
    <filterColumn colId="16" showButton="0"/>
    <filterColumn colId="51">
      <filters blank="1"/>
    </filterColumn>
  </autoFilter>
  <mergeCells count="15">
    <mergeCell ref="J3:J4"/>
    <mergeCell ref="K3:K4"/>
    <mergeCell ref="L3:L4"/>
    <mergeCell ref="M3:M4"/>
    <mergeCell ref="N3:R3"/>
    <mergeCell ref="A1:R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4523-2DC4-4F45-B2F0-DA7DE77BA1E6}">
  <sheetPr filterMode="1">
    <pageSetUpPr fitToPage="1"/>
  </sheetPr>
  <dimension ref="A1:S28"/>
  <sheetViews>
    <sheetView zoomScaleNormal="100" workbookViewId="0">
      <selection activeCell="C33" sqref="C33"/>
    </sheetView>
  </sheetViews>
  <sheetFormatPr baseColWidth="10" defaultColWidth="9.1640625" defaultRowHeight="13"/>
  <cols>
    <col min="1" max="1" width="4.83203125" style="25" customWidth="1"/>
    <col min="2" max="2" width="6" style="25" bestFit="1" customWidth="1"/>
    <col min="3" max="3" width="5.6640625" style="25" customWidth="1"/>
    <col min="4" max="4" width="8.83203125" style="25" bestFit="1" customWidth="1"/>
    <col min="5" max="5" width="7.1640625" style="25" customWidth="1"/>
    <col min="6" max="6" width="38.83203125" style="34" customWidth="1"/>
    <col min="7" max="7" width="20.1640625" style="25" customWidth="1"/>
    <col min="8" max="8" width="13.6640625" style="25" customWidth="1"/>
    <col min="9" max="9" width="9.83203125" style="25" customWidth="1"/>
    <col min="10" max="10" width="12.33203125" style="29" customWidth="1"/>
    <col min="11" max="11" width="15.6640625" style="26" customWidth="1"/>
    <col min="12" max="12" width="9.83203125" style="25" customWidth="1"/>
    <col min="13" max="13" width="12.5" style="28" customWidth="1"/>
    <col min="14" max="14" width="6.5" style="25" bestFit="1" customWidth="1"/>
    <col min="15" max="15" width="6" style="25" bestFit="1" customWidth="1"/>
    <col min="16" max="16" width="5.5" style="27" bestFit="1" customWidth="1"/>
    <col min="17" max="17" width="5.5" style="26" customWidth="1"/>
    <col min="18" max="18" width="6.5" style="27" bestFit="1" customWidth="1"/>
    <col min="19" max="19" width="9.5" style="26" customWidth="1"/>
    <col min="20" max="16384" width="9.1640625" style="25"/>
  </cols>
  <sheetData>
    <row r="1" spans="1:19" ht="20.25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 customHeight="1">
      <c r="A3" s="103" t="s">
        <v>0</v>
      </c>
      <c r="B3" s="105" t="s">
        <v>41</v>
      </c>
      <c r="C3" s="95" t="s">
        <v>22</v>
      </c>
      <c r="D3" s="95"/>
      <c r="E3" s="105" t="s">
        <v>2</v>
      </c>
      <c r="F3" s="109" t="s">
        <v>3</v>
      </c>
      <c r="G3" s="105" t="s">
        <v>44</v>
      </c>
      <c r="H3" s="105"/>
      <c r="I3" s="105"/>
      <c r="J3" s="105" t="s">
        <v>4</v>
      </c>
      <c r="K3" s="105" t="s">
        <v>5</v>
      </c>
      <c r="L3" s="107" t="s">
        <v>6</v>
      </c>
      <c r="M3" s="101"/>
      <c r="N3" s="127" t="s">
        <v>9</v>
      </c>
      <c r="O3" s="128"/>
      <c r="P3" s="128"/>
      <c r="Q3" s="128"/>
      <c r="R3" s="129"/>
      <c r="S3" s="130" t="s">
        <v>0</v>
      </c>
    </row>
    <row r="4" spans="1:19" s="33" customFormat="1" ht="25.5" customHeight="1" thickBot="1">
      <c r="A4" s="104"/>
      <c r="B4" s="106"/>
      <c r="C4" s="96"/>
      <c r="D4" s="96"/>
      <c r="E4" s="106"/>
      <c r="F4" s="110"/>
      <c r="G4" s="106"/>
      <c r="H4" s="106"/>
      <c r="I4" s="106"/>
      <c r="J4" s="106"/>
      <c r="K4" s="106"/>
      <c r="L4" s="108"/>
      <c r="M4" s="102"/>
      <c r="N4" s="30">
        <v>1</v>
      </c>
      <c r="O4" s="30">
        <v>2</v>
      </c>
      <c r="P4" s="30">
        <v>3</v>
      </c>
      <c r="Q4" s="30">
        <v>4</v>
      </c>
      <c r="R4" s="30" t="s">
        <v>14</v>
      </c>
      <c r="S4" s="131"/>
    </row>
    <row r="5" spans="1:19" s="8" customFormat="1" ht="15">
      <c r="A5" s="3"/>
      <c r="B5" s="3">
        <v>1</v>
      </c>
      <c r="C5" s="3" t="s">
        <v>20</v>
      </c>
      <c r="D5" s="3" t="s">
        <v>17</v>
      </c>
      <c r="E5" s="3">
        <v>44</v>
      </c>
      <c r="F5" s="3" t="s">
        <v>62</v>
      </c>
      <c r="G5" s="3" t="s">
        <v>23</v>
      </c>
      <c r="H5" s="3" t="s">
        <v>26</v>
      </c>
      <c r="I5" s="35" t="s">
        <v>18</v>
      </c>
      <c r="J5" s="62">
        <v>40050</v>
      </c>
      <c r="K5" s="63" t="s">
        <v>49</v>
      </c>
      <c r="L5" s="2">
        <v>34</v>
      </c>
      <c r="M5" s="39">
        <v>1.4446000000000001</v>
      </c>
      <c r="N5" s="78">
        <v>10</v>
      </c>
      <c r="O5" s="81">
        <v>12.5</v>
      </c>
      <c r="P5" s="78">
        <v>15</v>
      </c>
      <c r="Q5" s="3"/>
      <c r="R5" s="14">
        <f t="shared" ref="R5:R28" si="0">MAX(N5:P5)</f>
        <v>15</v>
      </c>
      <c r="S5" s="39">
        <f>R5*M5</f>
        <v>21.669</v>
      </c>
    </row>
    <row r="6" spans="1:19" s="8" customFormat="1">
      <c r="A6" s="3"/>
      <c r="B6" s="3">
        <v>1</v>
      </c>
      <c r="C6" s="3" t="s">
        <v>21</v>
      </c>
      <c r="D6" s="3" t="s">
        <v>17</v>
      </c>
      <c r="E6" s="2">
        <v>44</v>
      </c>
      <c r="F6" s="3" t="s">
        <v>76</v>
      </c>
      <c r="G6" s="3" t="s">
        <v>23</v>
      </c>
      <c r="H6" s="3" t="s">
        <v>26</v>
      </c>
      <c r="I6" s="3" t="s">
        <v>18</v>
      </c>
      <c r="J6" s="1">
        <v>40481</v>
      </c>
      <c r="K6" s="3" t="s">
        <v>49</v>
      </c>
      <c r="L6" s="3">
        <v>35.9</v>
      </c>
      <c r="M6" s="39">
        <v>1.6153999999999999</v>
      </c>
      <c r="N6" s="78">
        <v>15</v>
      </c>
      <c r="O6" s="81">
        <v>20</v>
      </c>
      <c r="P6" s="84">
        <v>0</v>
      </c>
      <c r="Q6" s="3"/>
      <c r="R6" s="14">
        <f>MAX(N6:P6)</f>
        <v>20</v>
      </c>
      <c r="S6" s="39">
        <f>R6*M6</f>
        <v>32.308</v>
      </c>
    </row>
    <row r="7" spans="1:19" s="8" customFormat="1" ht="14">
      <c r="A7" s="3"/>
      <c r="B7" s="3">
        <v>1</v>
      </c>
      <c r="C7" s="3" t="s">
        <v>21</v>
      </c>
      <c r="D7" s="3" t="s">
        <v>17</v>
      </c>
      <c r="E7" s="2">
        <v>60</v>
      </c>
      <c r="F7" s="56" t="s">
        <v>64</v>
      </c>
      <c r="G7" s="69" t="s">
        <v>23</v>
      </c>
      <c r="H7" s="3" t="s">
        <v>26</v>
      </c>
      <c r="I7" s="3" t="s">
        <v>18</v>
      </c>
      <c r="J7" s="1">
        <v>38436</v>
      </c>
      <c r="K7" s="3" t="s">
        <v>59</v>
      </c>
      <c r="L7" s="3">
        <v>56</v>
      </c>
      <c r="M7" s="39">
        <v>0.98850000000000005</v>
      </c>
      <c r="N7" s="78">
        <v>60</v>
      </c>
      <c r="O7" s="81">
        <v>62.5</v>
      </c>
      <c r="P7" s="84">
        <v>0</v>
      </c>
      <c r="Q7" s="3"/>
      <c r="R7" s="14">
        <f>MAX(N7:P7)</f>
        <v>62.5</v>
      </c>
      <c r="S7" s="39">
        <f>R7*M7</f>
        <v>61.78125</v>
      </c>
    </row>
    <row r="8" spans="1:19" s="8" customFormat="1" ht="14">
      <c r="A8" s="3"/>
      <c r="B8" s="3">
        <v>1</v>
      </c>
      <c r="C8" s="3" t="s">
        <v>21</v>
      </c>
      <c r="D8" s="3" t="s">
        <v>17</v>
      </c>
      <c r="E8" s="2">
        <v>67.5</v>
      </c>
      <c r="F8" s="8" t="s">
        <v>77</v>
      </c>
      <c r="G8" s="69" t="s">
        <v>23</v>
      </c>
      <c r="H8" s="3" t="s">
        <v>26</v>
      </c>
      <c r="I8" s="3" t="s">
        <v>18</v>
      </c>
      <c r="J8" s="59">
        <v>38943</v>
      </c>
      <c r="K8" s="56" t="s">
        <v>50</v>
      </c>
      <c r="L8" s="2">
        <v>62.85</v>
      </c>
      <c r="M8" s="39">
        <v>0.9536</v>
      </c>
      <c r="N8" s="78">
        <v>47.5</v>
      </c>
      <c r="O8" s="87">
        <v>52.5</v>
      </c>
      <c r="P8" s="78">
        <v>55</v>
      </c>
      <c r="Q8" s="3"/>
      <c r="R8" s="14">
        <f>MAX(N8:P8)</f>
        <v>55</v>
      </c>
      <c r="S8" s="39">
        <f>R8*M8</f>
        <v>52.448</v>
      </c>
    </row>
    <row r="9" spans="1:19" s="8" customFormat="1" ht="15" customHeight="1">
      <c r="A9" s="3"/>
      <c r="B9" s="3">
        <v>1</v>
      </c>
      <c r="C9" s="3" t="s">
        <v>21</v>
      </c>
      <c r="D9" s="3" t="s">
        <v>17</v>
      </c>
      <c r="E9" s="2">
        <v>67.5</v>
      </c>
      <c r="F9" s="52" t="s">
        <v>63</v>
      </c>
      <c r="G9" s="69" t="s">
        <v>23</v>
      </c>
      <c r="H9" s="3" t="s">
        <v>26</v>
      </c>
      <c r="I9" s="3" t="s">
        <v>18</v>
      </c>
      <c r="J9" s="1">
        <v>34583</v>
      </c>
      <c r="K9" s="3" t="s">
        <v>61</v>
      </c>
      <c r="L9" s="3">
        <v>67.05</v>
      </c>
      <c r="M9" s="39">
        <v>0.72970000000000002</v>
      </c>
      <c r="N9" s="78">
        <v>90</v>
      </c>
      <c r="O9" s="81">
        <v>95</v>
      </c>
      <c r="P9" s="84">
        <v>0</v>
      </c>
      <c r="Q9" s="3"/>
      <c r="R9" s="14">
        <f t="shared" si="0"/>
        <v>95</v>
      </c>
      <c r="S9" s="39">
        <f>R9*M9</f>
        <v>69.3215</v>
      </c>
    </row>
    <row r="10" spans="1:19" s="8" customFormat="1">
      <c r="A10" s="3"/>
      <c r="B10" s="3">
        <v>2</v>
      </c>
      <c r="C10" s="3" t="s">
        <v>21</v>
      </c>
      <c r="D10" s="3" t="s">
        <v>17</v>
      </c>
      <c r="E10" s="2">
        <v>67.5</v>
      </c>
      <c r="F10" s="3" t="s">
        <v>68</v>
      </c>
      <c r="G10" s="3" t="s">
        <v>23</v>
      </c>
      <c r="H10" s="3" t="s">
        <v>26</v>
      </c>
      <c r="I10" s="3" t="s">
        <v>18</v>
      </c>
      <c r="J10" s="1">
        <v>32655</v>
      </c>
      <c r="K10" s="3" t="s">
        <v>61</v>
      </c>
      <c r="L10" s="3">
        <v>64.25</v>
      </c>
      <c r="M10" s="39">
        <v>0.7591</v>
      </c>
      <c r="N10" s="78">
        <v>100</v>
      </c>
      <c r="O10" s="81">
        <v>105</v>
      </c>
      <c r="P10" s="84">
        <v>0</v>
      </c>
      <c r="Q10" s="3"/>
      <c r="R10" s="14">
        <f>MAX(N10:P10)</f>
        <v>105</v>
      </c>
      <c r="S10" s="39">
        <f>R10*M10</f>
        <v>79.705500000000001</v>
      </c>
    </row>
    <row r="11" spans="1:19" s="8" customFormat="1" ht="14">
      <c r="A11" s="3"/>
      <c r="B11" s="3">
        <v>3</v>
      </c>
      <c r="C11" s="3" t="s">
        <v>21</v>
      </c>
      <c r="D11" s="3" t="s">
        <v>17</v>
      </c>
      <c r="E11" s="2">
        <v>67.5</v>
      </c>
      <c r="F11" s="52" t="s">
        <v>65</v>
      </c>
      <c r="G11" s="69" t="s">
        <v>23</v>
      </c>
      <c r="H11" s="3" t="s">
        <v>26</v>
      </c>
      <c r="I11" s="3" t="s">
        <v>18</v>
      </c>
      <c r="J11" s="1">
        <v>32734</v>
      </c>
      <c r="K11" s="3" t="s">
        <v>61</v>
      </c>
      <c r="L11" s="2">
        <v>60.95</v>
      </c>
      <c r="M11" s="39">
        <v>0.79930000000000001</v>
      </c>
      <c r="N11" s="78">
        <v>102.5</v>
      </c>
      <c r="O11" s="90">
        <v>0</v>
      </c>
      <c r="P11" s="78">
        <v>110</v>
      </c>
      <c r="Q11" s="3"/>
      <c r="R11" s="14">
        <f t="shared" si="0"/>
        <v>110</v>
      </c>
      <c r="S11" s="39">
        <f>R11*M11</f>
        <v>87.923000000000002</v>
      </c>
    </row>
    <row r="12" spans="1:19" s="8" customFormat="1" ht="14">
      <c r="A12" s="3"/>
      <c r="B12" s="3">
        <v>1</v>
      </c>
      <c r="C12" s="3"/>
      <c r="D12" s="3"/>
      <c r="E12" s="2">
        <v>75</v>
      </c>
      <c r="F12" s="71" t="s">
        <v>66</v>
      </c>
      <c r="G12" s="89" t="s">
        <v>25</v>
      </c>
      <c r="H12" s="88" t="s">
        <v>26</v>
      </c>
      <c r="I12" s="88" t="s">
        <v>18</v>
      </c>
      <c r="J12" s="91">
        <v>28662</v>
      </c>
      <c r="K12" s="3" t="s">
        <v>61</v>
      </c>
      <c r="L12" s="92">
        <v>72.150000000000006</v>
      </c>
      <c r="M12" s="39">
        <v>0.68510000000000004</v>
      </c>
      <c r="N12" s="78">
        <v>135</v>
      </c>
      <c r="O12" s="87">
        <v>140</v>
      </c>
      <c r="P12" s="77">
        <v>0</v>
      </c>
      <c r="Q12" s="3"/>
      <c r="R12" s="14">
        <f t="shared" si="0"/>
        <v>140</v>
      </c>
      <c r="S12" s="39">
        <f>R12*M12</f>
        <v>95.914000000000001</v>
      </c>
    </row>
    <row r="13" spans="1:19" s="8" customFormat="1" ht="14">
      <c r="A13" s="3"/>
      <c r="B13" s="3">
        <v>1</v>
      </c>
      <c r="C13" s="3" t="s">
        <v>21</v>
      </c>
      <c r="D13" s="3" t="s">
        <v>17</v>
      </c>
      <c r="E13" s="2">
        <v>75</v>
      </c>
      <c r="F13" s="71" t="s">
        <v>66</v>
      </c>
      <c r="G13" s="89" t="s">
        <v>25</v>
      </c>
      <c r="H13" s="88" t="s">
        <v>26</v>
      </c>
      <c r="I13" s="88" t="s">
        <v>18</v>
      </c>
      <c r="J13" s="91">
        <v>28662</v>
      </c>
      <c r="K13" s="88" t="s">
        <v>48</v>
      </c>
      <c r="L13" s="92">
        <v>72.150000000000006</v>
      </c>
      <c r="M13" s="93">
        <v>0.69130000000000003</v>
      </c>
      <c r="N13" s="78">
        <v>135</v>
      </c>
      <c r="O13" s="87">
        <v>140</v>
      </c>
      <c r="P13" s="77">
        <v>0</v>
      </c>
      <c r="Q13" s="3"/>
      <c r="R13" s="14">
        <f t="shared" si="0"/>
        <v>140</v>
      </c>
      <c r="S13" s="39">
        <f>R13*M13</f>
        <v>96.782000000000011</v>
      </c>
    </row>
    <row r="14" spans="1:19" s="8" customFormat="1">
      <c r="A14" s="3"/>
      <c r="B14" s="3">
        <v>1</v>
      </c>
      <c r="C14" s="3" t="e">
        <f>#REF!</f>
        <v>#REF!</v>
      </c>
      <c r="D14" s="3" t="e">
        <f>#REF!</f>
        <v>#REF!</v>
      </c>
      <c r="E14" s="2">
        <v>75</v>
      </c>
      <c r="F14" s="3" t="s">
        <v>67</v>
      </c>
      <c r="G14" s="3" t="s">
        <v>58</v>
      </c>
      <c r="H14" s="3" t="s">
        <v>26</v>
      </c>
      <c r="I14" s="3" t="s">
        <v>18</v>
      </c>
      <c r="J14" s="1">
        <v>35790</v>
      </c>
      <c r="K14" s="3" t="s">
        <v>83</v>
      </c>
      <c r="L14" s="2">
        <v>73.25</v>
      </c>
      <c r="M14" s="39">
        <v>0.67669999999999997</v>
      </c>
      <c r="N14" s="78">
        <v>110</v>
      </c>
      <c r="O14" s="87">
        <v>115</v>
      </c>
      <c r="P14" s="78">
        <v>120</v>
      </c>
      <c r="Q14" s="3"/>
      <c r="R14" s="14">
        <f t="shared" si="0"/>
        <v>120</v>
      </c>
      <c r="S14" s="39">
        <f>R14*M14</f>
        <v>81.203999999999994</v>
      </c>
    </row>
    <row r="15" spans="1:19" s="8" customFormat="1" ht="14">
      <c r="A15" s="42"/>
      <c r="B15" s="42">
        <v>2</v>
      </c>
      <c r="C15" s="3" t="s">
        <v>21</v>
      </c>
      <c r="D15" s="3" t="s">
        <v>17</v>
      </c>
      <c r="E15" s="44">
        <v>75</v>
      </c>
      <c r="F15" s="3" t="s">
        <v>69</v>
      </c>
      <c r="G15" s="7" t="s">
        <v>58</v>
      </c>
      <c r="H15" s="3" t="s">
        <v>26</v>
      </c>
      <c r="I15" s="3" t="s">
        <v>18</v>
      </c>
      <c r="J15" s="67">
        <v>35411</v>
      </c>
      <c r="K15" s="3" t="s">
        <v>61</v>
      </c>
      <c r="L15" s="42">
        <v>72.3</v>
      </c>
      <c r="M15" s="45">
        <v>0.68430000000000002</v>
      </c>
      <c r="N15" s="83">
        <v>110</v>
      </c>
      <c r="O15" s="81">
        <v>115</v>
      </c>
      <c r="P15" s="82">
        <v>120</v>
      </c>
      <c r="Q15" s="3"/>
      <c r="R15" s="14">
        <f t="shared" si="0"/>
        <v>120</v>
      </c>
      <c r="S15" s="39">
        <f>R15*M15</f>
        <v>82.116</v>
      </c>
    </row>
    <row r="16" spans="1:19" s="8" customFormat="1" ht="14">
      <c r="A16" s="42"/>
      <c r="B16" s="42">
        <v>1</v>
      </c>
      <c r="C16" s="3" t="s">
        <v>21</v>
      </c>
      <c r="D16" s="3" t="s">
        <v>17</v>
      </c>
      <c r="E16" s="44">
        <v>75</v>
      </c>
      <c r="F16" s="3" t="s">
        <v>70</v>
      </c>
      <c r="G16" s="46" t="s">
        <v>38</v>
      </c>
      <c r="H16" s="42" t="s">
        <v>26</v>
      </c>
      <c r="I16" s="3" t="s">
        <v>18</v>
      </c>
      <c r="J16" s="43">
        <v>38721</v>
      </c>
      <c r="K16" s="3" t="s">
        <v>50</v>
      </c>
      <c r="L16" s="44">
        <v>53.3</v>
      </c>
      <c r="M16" s="45">
        <v>1.0911</v>
      </c>
      <c r="N16" s="76">
        <v>40</v>
      </c>
      <c r="O16" s="86">
        <v>0</v>
      </c>
      <c r="P16" s="78">
        <v>45</v>
      </c>
      <c r="Q16" s="3"/>
      <c r="R16" s="14">
        <f t="shared" si="0"/>
        <v>45</v>
      </c>
      <c r="S16" s="39">
        <f>R16*M16</f>
        <v>49.099499999999999</v>
      </c>
    </row>
    <row r="17" spans="1:19" s="8" customFormat="1" ht="14">
      <c r="A17" s="3"/>
      <c r="B17" s="3">
        <v>1</v>
      </c>
      <c r="C17" s="3" t="s">
        <v>21</v>
      </c>
      <c r="D17" s="3" t="s">
        <v>17</v>
      </c>
      <c r="E17" s="2">
        <v>75</v>
      </c>
      <c r="F17" s="3" t="s">
        <v>71</v>
      </c>
      <c r="G17" s="46" t="s">
        <v>38</v>
      </c>
      <c r="H17" s="3" t="s">
        <v>26</v>
      </c>
      <c r="I17" s="3" t="s">
        <v>18</v>
      </c>
      <c r="J17" s="1">
        <v>39875</v>
      </c>
      <c r="K17" s="3" t="s">
        <v>49</v>
      </c>
      <c r="L17" s="3">
        <v>74.599999999999994</v>
      </c>
      <c r="M17" s="39">
        <v>0.82079999999999997</v>
      </c>
      <c r="N17" s="78">
        <v>20</v>
      </c>
      <c r="O17" s="81">
        <v>25</v>
      </c>
      <c r="P17" s="82">
        <v>30</v>
      </c>
      <c r="Q17" s="3"/>
      <c r="R17" s="14">
        <f t="shared" si="0"/>
        <v>30</v>
      </c>
      <c r="S17" s="39">
        <f>R17*M17</f>
        <v>24.623999999999999</v>
      </c>
    </row>
    <row r="18" spans="1:19" s="8" customFormat="1">
      <c r="A18" s="3"/>
      <c r="B18" s="3">
        <v>1</v>
      </c>
      <c r="C18" s="3" t="s">
        <v>21</v>
      </c>
      <c r="D18" s="3" t="s">
        <v>17</v>
      </c>
      <c r="E18" s="2">
        <v>82.5</v>
      </c>
      <c r="F18" s="3" t="s">
        <v>72</v>
      </c>
      <c r="G18" s="3" t="s">
        <v>23</v>
      </c>
      <c r="H18" s="3" t="s">
        <v>26</v>
      </c>
      <c r="I18" s="3" t="s">
        <v>18</v>
      </c>
      <c r="J18" s="1">
        <v>35871</v>
      </c>
      <c r="K18" s="3" t="s">
        <v>83</v>
      </c>
      <c r="L18" s="3">
        <v>80.95</v>
      </c>
      <c r="M18" s="39">
        <v>0.62729999999999997</v>
      </c>
      <c r="N18" s="78">
        <v>120</v>
      </c>
      <c r="O18" s="78">
        <v>130</v>
      </c>
      <c r="P18" s="77">
        <v>0</v>
      </c>
      <c r="Q18" s="3"/>
      <c r="R18" s="14">
        <f t="shared" si="0"/>
        <v>130</v>
      </c>
      <c r="S18" s="39">
        <f>R18*M18</f>
        <v>81.548999999999992</v>
      </c>
    </row>
    <row r="19" spans="1:19" s="8" customFormat="1">
      <c r="A19" s="3"/>
      <c r="B19" s="3">
        <v>2</v>
      </c>
      <c r="C19" s="3" t="s">
        <v>21</v>
      </c>
      <c r="D19" s="3" t="s">
        <v>17</v>
      </c>
      <c r="E19" s="2">
        <v>82.5</v>
      </c>
      <c r="F19" s="3" t="s">
        <v>73</v>
      </c>
      <c r="G19" s="42" t="s">
        <v>25</v>
      </c>
      <c r="H19" s="3" t="s">
        <v>26</v>
      </c>
      <c r="I19" s="3" t="s">
        <v>18</v>
      </c>
      <c r="J19" s="1">
        <v>35547</v>
      </c>
      <c r="K19" s="3" t="s">
        <v>61</v>
      </c>
      <c r="L19" s="3">
        <v>80.5</v>
      </c>
      <c r="M19" s="39">
        <v>0.63009999999999999</v>
      </c>
      <c r="N19" s="78">
        <v>125</v>
      </c>
      <c r="O19" s="77">
        <v>0</v>
      </c>
      <c r="P19" s="78">
        <v>130</v>
      </c>
      <c r="Q19" s="3"/>
      <c r="R19" s="14">
        <f t="shared" si="0"/>
        <v>130</v>
      </c>
      <c r="S19" s="39">
        <f>R19*M19</f>
        <v>81.912999999999997</v>
      </c>
    </row>
    <row r="20" spans="1:19" s="8" customFormat="1">
      <c r="A20" s="3"/>
      <c r="B20" s="3">
        <v>1</v>
      </c>
      <c r="C20" s="3" t="s">
        <v>21</v>
      </c>
      <c r="D20" s="3" t="s">
        <v>17</v>
      </c>
      <c r="E20" s="2">
        <v>82.5</v>
      </c>
      <c r="F20" s="3" t="s">
        <v>74</v>
      </c>
      <c r="G20" s="3" t="s">
        <v>23</v>
      </c>
      <c r="H20" s="3" t="s">
        <v>26</v>
      </c>
      <c r="I20" s="35" t="s">
        <v>18</v>
      </c>
      <c r="J20" s="1">
        <v>35501</v>
      </c>
      <c r="K20" s="3" t="s">
        <v>61</v>
      </c>
      <c r="L20" s="3">
        <v>79.900000000000006</v>
      </c>
      <c r="M20" s="39">
        <v>0.63349999999999995</v>
      </c>
      <c r="N20" s="78">
        <v>122.5</v>
      </c>
      <c r="O20" s="78">
        <v>130</v>
      </c>
      <c r="P20" s="78">
        <v>135</v>
      </c>
      <c r="Q20" s="3"/>
      <c r="R20" s="14">
        <f t="shared" si="0"/>
        <v>135</v>
      </c>
      <c r="S20" s="39">
        <f>R20*M20</f>
        <v>85.522499999999994</v>
      </c>
    </row>
    <row r="21" spans="1:19" s="8" customFormat="1" ht="14">
      <c r="A21" s="3"/>
      <c r="B21" s="3">
        <v>1</v>
      </c>
      <c r="C21" s="3" t="s">
        <v>21</v>
      </c>
      <c r="D21" s="3" t="s">
        <v>17</v>
      </c>
      <c r="E21" s="2">
        <v>90</v>
      </c>
      <c r="F21" s="3" t="s">
        <v>78</v>
      </c>
      <c r="G21" s="3" t="s">
        <v>36</v>
      </c>
      <c r="H21" s="3" t="s">
        <v>30</v>
      </c>
      <c r="I21" s="3" t="s">
        <v>30</v>
      </c>
      <c r="J21" s="67">
        <v>22188</v>
      </c>
      <c r="K21" s="3" t="s">
        <v>45</v>
      </c>
      <c r="L21" s="3">
        <v>85.2</v>
      </c>
      <c r="M21" s="45">
        <v>1.0549999999999999</v>
      </c>
      <c r="N21" s="78">
        <v>105</v>
      </c>
      <c r="O21" s="78">
        <v>112.5</v>
      </c>
      <c r="P21" s="77">
        <v>0</v>
      </c>
      <c r="Q21" s="3"/>
      <c r="R21" s="14">
        <f t="shared" si="0"/>
        <v>112.5</v>
      </c>
      <c r="S21" s="39">
        <f>R21*M21</f>
        <v>118.6875</v>
      </c>
    </row>
    <row r="22" spans="1:19" s="8" customFormat="1" ht="14">
      <c r="A22" s="3"/>
      <c r="B22" s="3">
        <v>2</v>
      </c>
      <c r="C22" s="3" t="s">
        <v>21</v>
      </c>
      <c r="D22" s="3" t="s">
        <v>17</v>
      </c>
      <c r="E22" s="2">
        <v>90</v>
      </c>
      <c r="F22" s="3" t="s">
        <v>75</v>
      </c>
      <c r="G22" s="3" t="s">
        <v>25</v>
      </c>
      <c r="H22" s="3" t="s">
        <v>26</v>
      </c>
      <c r="I22" s="3" t="s">
        <v>18</v>
      </c>
      <c r="J22" s="73">
        <v>30710</v>
      </c>
      <c r="K22" s="56" t="s">
        <v>61</v>
      </c>
      <c r="L22" s="3">
        <v>86.65</v>
      </c>
      <c r="M22" s="45">
        <v>0.59909999999999997</v>
      </c>
      <c r="N22" s="78">
        <v>125</v>
      </c>
      <c r="O22" s="78">
        <v>135</v>
      </c>
      <c r="P22" s="77">
        <v>0</v>
      </c>
      <c r="Q22" s="3"/>
      <c r="R22" s="14">
        <f t="shared" si="0"/>
        <v>135</v>
      </c>
      <c r="S22" s="39">
        <f>R22*M22</f>
        <v>80.878500000000003</v>
      </c>
    </row>
    <row r="23" spans="1:19" s="8" customFormat="1" ht="14">
      <c r="A23" s="3"/>
      <c r="B23" s="3">
        <v>1</v>
      </c>
      <c r="C23" s="3" t="s">
        <v>21</v>
      </c>
      <c r="D23" s="3" t="s">
        <v>17</v>
      </c>
      <c r="E23" s="2">
        <v>90</v>
      </c>
      <c r="F23" s="57" t="s">
        <v>54</v>
      </c>
      <c r="G23" s="3" t="s">
        <v>58</v>
      </c>
      <c r="H23" s="3" t="s">
        <v>26</v>
      </c>
      <c r="I23" s="3" t="s">
        <v>18</v>
      </c>
      <c r="J23" s="1">
        <v>31993</v>
      </c>
      <c r="K23" s="3" t="s">
        <v>61</v>
      </c>
      <c r="L23" s="3">
        <v>88.54</v>
      </c>
      <c r="M23" s="45">
        <v>0.62409999999999999</v>
      </c>
      <c r="N23" s="78">
        <v>140</v>
      </c>
      <c r="O23" s="78">
        <v>145</v>
      </c>
      <c r="P23" s="77">
        <v>0</v>
      </c>
      <c r="Q23" s="3"/>
      <c r="R23" s="14">
        <f t="shared" si="0"/>
        <v>145</v>
      </c>
      <c r="S23" s="39">
        <f>R23*M23</f>
        <v>90.494500000000002</v>
      </c>
    </row>
    <row r="24" spans="1:19" s="8" customFormat="1" ht="14">
      <c r="A24" s="3"/>
      <c r="B24" s="3">
        <v>1</v>
      </c>
      <c r="C24" s="3" t="s">
        <v>21</v>
      </c>
      <c r="D24" s="3" t="s">
        <v>17</v>
      </c>
      <c r="E24" s="2">
        <v>90</v>
      </c>
      <c r="F24" s="40" t="s">
        <v>79</v>
      </c>
      <c r="G24" s="3" t="s">
        <v>27</v>
      </c>
      <c r="H24" s="7" t="s">
        <v>26</v>
      </c>
      <c r="I24" s="3" t="s">
        <v>18</v>
      </c>
      <c r="J24" s="73">
        <v>31738</v>
      </c>
      <c r="K24" s="56" t="s">
        <v>48</v>
      </c>
      <c r="L24" s="3">
        <v>86.1</v>
      </c>
      <c r="M24" s="45">
        <v>0.6018</v>
      </c>
      <c r="N24" s="78">
        <v>115</v>
      </c>
      <c r="O24" s="77">
        <v>0</v>
      </c>
      <c r="P24" s="77">
        <v>0</v>
      </c>
      <c r="Q24" s="3"/>
      <c r="R24" s="14">
        <f t="shared" si="0"/>
        <v>115</v>
      </c>
      <c r="S24" s="39">
        <f>R24*M24</f>
        <v>69.206999999999994</v>
      </c>
    </row>
    <row r="25" spans="1:19" s="8" customFormat="1">
      <c r="A25" s="3"/>
      <c r="B25" s="3">
        <v>1</v>
      </c>
      <c r="C25" s="3" t="s">
        <v>21</v>
      </c>
      <c r="D25" s="3" t="s">
        <v>17</v>
      </c>
      <c r="E25" s="2">
        <v>90</v>
      </c>
      <c r="F25" s="3" t="s">
        <v>37</v>
      </c>
      <c r="G25" s="3" t="s">
        <v>25</v>
      </c>
      <c r="H25" s="3" t="s">
        <v>26</v>
      </c>
      <c r="I25" s="3" t="s">
        <v>18</v>
      </c>
      <c r="J25" s="1"/>
      <c r="K25" s="3" t="s">
        <v>84</v>
      </c>
      <c r="L25" s="3">
        <v>88.6</v>
      </c>
      <c r="M25" s="45">
        <v>1.2234</v>
      </c>
      <c r="N25" s="78">
        <v>100</v>
      </c>
      <c r="O25" s="78">
        <v>107.5</v>
      </c>
      <c r="P25" s="78">
        <v>110</v>
      </c>
      <c r="Q25" s="3"/>
      <c r="R25" s="14">
        <f t="shared" si="0"/>
        <v>110</v>
      </c>
      <c r="S25" s="39">
        <f>R25*M25</f>
        <v>134.57400000000001</v>
      </c>
    </row>
    <row r="26" spans="1:19" s="8" customFormat="1">
      <c r="A26" s="3"/>
      <c r="B26" s="3">
        <v>1</v>
      </c>
      <c r="C26" s="3" t="s">
        <v>21</v>
      </c>
      <c r="D26" s="3" t="s">
        <v>17</v>
      </c>
      <c r="E26" s="2">
        <v>100</v>
      </c>
      <c r="F26" s="3" t="s">
        <v>80</v>
      </c>
      <c r="G26" s="3" t="s">
        <v>23</v>
      </c>
      <c r="H26" s="3" t="s">
        <v>26</v>
      </c>
      <c r="I26" s="3" t="s">
        <v>18</v>
      </c>
      <c r="J26" s="1">
        <v>28760</v>
      </c>
      <c r="K26" s="3" t="s">
        <v>48</v>
      </c>
      <c r="L26" s="3">
        <v>97.9</v>
      </c>
      <c r="M26" s="39">
        <v>0.56440000000000001</v>
      </c>
      <c r="N26" s="77">
        <v>0</v>
      </c>
      <c r="O26" s="77">
        <v>0</v>
      </c>
      <c r="P26" s="78">
        <v>155</v>
      </c>
      <c r="Q26" s="3"/>
      <c r="R26" s="14">
        <f t="shared" si="0"/>
        <v>155</v>
      </c>
      <c r="S26" s="39">
        <f>R26*M26</f>
        <v>87.481999999999999</v>
      </c>
    </row>
    <row r="27" spans="1:19" s="8" customFormat="1" ht="14">
      <c r="A27" s="3"/>
      <c r="B27" s="3">
        <v>1</v>
      </c>
      <c r="C27" s="3" t="s">
        <v>21</v>
      </c>
      <c r="D27" s="3" t="s">
        <v>17</v>
      </c>
      <c r="E27" s="2">
        <v>110</v>
      </c>
      <c r="F27" s="3" t="s">
        <v>81</v>
      </c>
      <c r="G27" s="3" t="s">
        <v>24</v>
      </c>
      <c r="H27" s="3" t="s">
        <v>26</v>
      </c>
      <c r="I27" s="3" t="s">
        <v>18</v>
      </c>
      <c r="J27" s="66">
        <v>26725</v>
      </c>
      <c r="K27" s="3" t="s">
        <v>85</v>
      </c>
      <c r="L27" s="3">
        <v>105.8</v>
      </c>
      <c r="M27" s="39">
        <v>0.60729999999999995</v>
      </c>
      <c r="N27" s="77">
        <v>0</v>
      </c>
      <c r="O27" s="78">
        <v>135</v>
      </c>
      <c r="P27" s="78">
        <v>140</v>
      </c>
      <c r="Q27" s="3"/>
      <c r="R27" s="14">
        <f t="shared" si="0"/>
        <v>140</v>
      </c>
      <c r="S27" s="39">
        <f>R27*M27</f>
        <v>85.021999999999991</v>
      </c>
    </row>
    <row r="28" spans="1:19" s="8" customFormat="1" ht="14">
      <c r="A28" s="3"/>
      <c r="B28" s="3"/>
      <c r="C28" s="3" t="s">
        <v>21</v>
      </c>
      <c r="D28" s="3" t="s">
        <v>17</v>
      </c>
      <c r="E28" s="2">
        <v>110</v>
      </c>
      <c r="F28" s="3" t="s">
        <v>82</v>
      </c>
      <c r="G28" s="3" t="s">
        <v>23</v>
      </c>
      <c r="H28" s="3" t="s">
        <v>26</v>
      </c>
      <c r="I28" s="3" t="s">
        <v>18</v>
      </c>
      <c r="J28" s="1">
        <v>25070</v>
      </c>
      <c r="K28" s="56" t="s">
        <v>60</v>
      </c>
      <c r="L28" s="3">
        <v>118</v>
      </c>
      <c r="M28" s="39">
        <v>0.6552</v>
      </c>
      <c r="N28" s="77">
        <v>0</v>
      </c>
      <c r="O28" s="77">
        <v>0</v>
      </c>
      <c r="P28" s="77">
        <v>0</v>
      </c>
      <c r="Q28" s="3"/>
      <c r="R28" s="41">
        <f t="shared" si="0"/>
        <v>0</v>
      </c>
      <c r="S28" s="39">
        <f>R28*M28</f>
        <v>0</v>
      </c>
    </row>
  </sheetData>
  <autoFilter ref="A3:BJ28" xr:uid="{00000000-0009-0000-0000-000000000000}">
    <filterColumn colId="13" showButton="0"/>
    <filterColumn colId="14" showButton="0"/>
    <filterColumn colId="15" showButton="0"/>
    <filterColumn colId="16" showButton="0"/>
    <filterColumn colId="17" showButton="0"/>
    <filterColumn colId="53">
      <filters blank="1"/>
    </filterColumn>
  </autoFilter>
  <mergeCells count="16">
    <mergeCell ref="S3:S4"/>
    <mergeCell ref="J3:J4"/>
    <mergeCell ref="K3:K4"/>
    <mergeCell ref="L3:L4"/>
    <mergeCell ref="M3:M4"/>
    <mergeCell ref="N3:R3"/>
    <mergeCell ref="A1:S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5E4FC-1063-0A42-AB4A-6352B9457F0B}">
  <sheetPr filterMode="1">
    <pageSetUpPr fitToPage="1"/>
  </sheetPr>
  <dimension ref="A1:CC12"/>
  <sheetViews>
    <sheetView zoomScaleNormal="100" workbookViewId="0">
      <selection activeCell="F18" sqref="F18"/>
    </sheetView>
  </sheetViews>
  <sheetFormatPr baseColWidth="10" defaultColWidth="9.1640625" defaultRowHeight="13"/>
  <cols>
    <col min="1" max="1" width="4.83203125" style="25" customWidth="1"/>
    <col min="2" max="2" width="6" style="25" bestFit="1" customWidth="1"/>
    <col min="3" max="3" width="5.6640625" style="25" customWidth="1"/>
    <col min="4" max="4" width="8.83203125" style="25" bestFit="1" customWidth="1"/>
    <col min="5" max="5" width="7.1640625" style="25" customWidth="1"/>
    <col min="6" max="6" width="38.83203125" style="34" customWidth="1"/>
    <col min="7" max="7" width="20.1640625" style="25" customWidth="1"/>
    <col min="8" max="8" width="13.6640625" style="25" customWidth="1"/>
    <col min="9" max="9" width="9.83203125" style="25" customWidth="1"/>
    <col min="10" max="10" width="12.33203125" style="29" customWidth="1"/>
    <col min="11" max="11" width="15.6640625" style="26" customWidth="1"/>
    <col min="12" max="12" width="9.83203125" style="25" customWidth="1"/>
    <col min="13" max="13" width="12.5" style="28" customWidth="1"/>
    <col min="14" max="14" width="8.33203125" style="25" bestFit="1" customWidth="1"/>
    <col min="15" max="15" width="6" style="25" bestFit="1" customWidth="1"/>
    <col min="16" max="16" width="6" style="27" bestFit="1" customWidth="1"/>
    <col min="17" max="17" width="6" style="26" bestFit="1" customWidth="1"/>
    <col min="18" max="18" width="6.5" style="27" bestFit="1" customWidth="1"/>
    <col min="19" max="19" width="10.5" style="26" customWidth="1"/>
    <col min="20" max="16384" width="9.1640625" style="25"/>
  </cols>
  <sheetData>
    <row r="1" spans="1:81" ht="20.25" customHeight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81" ht="21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81" ht="12.75" customHeight="1">
      <c r="A3" s="103"/>
      <c r="B3" s="105" t="s">
        <v>41</v>
      </c>
      <c r="C3" s="95" t="s">
        <v>22</v>
      </c>
      <c r="D3" s="95"/>
      <c r="E3" s="105" t="s">
        <v>2</v>
      </c>
      <c r="F3" s="109" t="s">
        <v>3</v>
      </c>
      <c r="G3" s="105" t="s">
        <v>44</v>
      </c>
      <c r="H3" s="105"/>
      <c r="I3" s="105"/>
      <c r="J3" s="105" t="s">
        <v>4</v>
      </c>
      <c r="K3" s="105" t="s">
        <v>5</v>
      </c>
      <c r="L3" s="107" t="s">
        <v>6</v>
      </c>
      <c r="M3" s="101"/>
      <c r="N3" s="127" t="s">
        <v>11</v>
      </c>
      <c r="O3" s="128"/>
      <c r="P3" s="128"/>
      <c r="Q3" s="128"/>
      <c r="R3" s="129"/>
      <c r="S3" s="130" t="s">
        <v>0</v>
      </c>
    </row>
    <row r="4" spans="1:81" s="33" customFormat="1" ht="25.5" customHeight="1" thickBot="1">
      <c r="A4" s="104"/>
      <c r="B4" s="106"/>
      <c r="C4" s="96"/>
      <c r="D4" s="96"/>
      <c r="E4" s="106"/>
      <c r="F4" s="110"/>
      <c r="G4" s="106"/>
      <c r="H4" s="106"/>
      <c r="I4" s="106"/>
      <c r="J4" s="106"/>
      <c r="K4" s="106"/>
      <c r="L4" s="108"/>
      <c r="M4" s="102"/>
      <c r="N4" s="30">
        <v>1</v>
      </c>
      <c r="O4" s="31">
        <v>2</v>
      </c>
      <c r="P4" s="30">
        <v>3</v>
      </c>
      <c r="Q4" s="30">
        <v>4</v>
      </c>
      <c r="R4" s="30" t="s">
        <v>14</v>
      </c>
      <c r="S4" s="131"/>
    </row>
    <row r="5" spans="1:81" s="51" customFormat="1" ht="14">
      <c r="A5" s="48"/>
      <c r="B5" s="48">
        <v>1</v>
      </c>
      <c r="C5" s="3" t="s">
        <v>21</v>
      </c>
      <c r="D5" s="3" t="s">
        <v>17</v>
      </c>
      <c r="E5" s="42">
        <v>67.5</v>
      </c>
      <c r="F5" s="42" t="s">
        <v>86</v>
      </c>
      <c r="G5" s="46" t="s">
        <v>23</v>
      </c>
      <c r="H5" s="42" t="s">
        <v>26</v>
      </c>
      <c r="I5" s="47" t="s">
        <v>18</v>
      </c>
      <c r="J5" s="43">
        <v>37804</v>
      </c>
      <c r="K5" s="3" t="s">
        <v>59</v>
      </c>
      <c r="L5" s="49">
        <v>65.7</v>
      </c>
      <c r="M5" s="50">
        <v>0.8034</v>
      </c>
      <c r="N5" s="78">
        <v>155</v>
      </c>
      <c r="O5" s="79">
        <v>162.5</v>
      </c>
      <c r="P5" s="77">
        <v>0</v>
      </c>
      <c r="Q5" s="48"/>
      <c r="R5" s="14">
        <f t="shared" ref="R5" si="0">MAX(N5:P5)</f>
        <v>162.5</v>
      </c>
      <c r="S5" s="39">
        <f>R5*M5</f>
        <v>130.55250000000001</v>
      </c>
    </row>
    <row r="6" spans="1:81" s="8" customFormat="1" ht="14">
      <c r="A6" s="3"/>
      <c r="B6" s="3">
        <v>1</v>
      </c>
      <c r="C6" s="3" t="s">
        <v>21</v>
      </c>
      <c r="D6" s="3" t="s">
        <v>17</v>
      </c>
      <c r="E6" s="3">
        <v>67.5</v>
      </c>
      <c r="F6" s="3" t="s">
        <v>51</v>
      </c>
      <c r="G6" s="46" t="s">
        <v>23</v>
      </c>
      <c r="H6" s="42" t="s">
        <v>26</v>
      </c>
      <c r="I6" s="47" t="s">
        <v>18</v>
      </c>
      <c r="J6" s="70">
        <v>24227</v>
      </c>
      <c r="K6" s="56" t="s">
        <v>60</v>
      </c>
      <c r="L6" s="2">
        <v>67.5</v>
      </c>
      <c r="M6" s="39">
        <v>0.96530000000000005</v>
      </c>
      <c r="N6" s="79">
        <v>110</v>
      </c>
      <c r="O6" s="86">
        <v>0</v>
      </c>
      <c r="P6" s="7" t="s">
        <v>40</v>
      </c>
      <c r="Q6" s="3"/>
      <c r="R6" s="14">
        <f t="shared" ref="R6:R12" si="1">MAX(N6:P6)</f>
        <v>110</v>
      </c>
      <c r="S6" s="39">
        <f>R6*M6</f>
        <v>106.18300000000001</v>
      </c>
    </row>
    <row r="7" spans="1:81" s="8" customFormat="1" ht="15">
      <c r="A7" s="3"/>
      <c r="B7" s="3">
        <v>1</v>
      </c>
      <c r="C7" s="3" t="s">
        <v>21</v>
      </c>
      <c r="D7" s="3" t="s">
        <v>17</v>
      </c>
      <c r="E7" s="2">
        <v>44</v>
      </c>
      <c r="F7" s="42" t="s">
        <v>52</v>
      </c>
      <c r="G7" s="46" t="s">
        <v>38</v>
      </c>
      <c r="H7" s="42" t="s">
        <v>26</v>
      </c>
      <c r="I7" s="47" t="s">
        <v>18</v>
      </c>
      <c r="J7" s="43" t="s">
        <v>39</v>
      </c>
      <c r="K7" s="72" t="s">
        <v>49</v>
      </c>
      <c r="L7" s="44">
        <v>26.9</v>
      </c>
      <c r="M7" s="45">
        <v>1.6153999999999999</v>
      </c>
      <c r="N7" s="78">
        <v>35</v>
      </c>
      <c r="O7" s="79">
        <v>45</v>
      </c>
      <c r="P7" s="77">
        <v>0</v>
      </c>
      <c r="Q7" s="3"/>
      <c r="R7" s="14">
        <f t="shared" si="1"/>
        <v>45</v>
      </c>
      <c r="S7" s="39">
        <f>R7*M7</f>
        <v>72.692999999999998</v>
      </c>
    </row>
    <row r="8" spans="1:81" s="8" customFormat="1" ht="14">
      <c r="A8" s="3"/>
      <c r="B8" s="3">
        <v>1</v>
      </c>
      <c r="C8" s="3" t="s">
        <v>21</v>
      </c>
      <c r="D8" s="3" t="s">
        <v>17</v>
      </c>
      <c r="E8" s="3">
        <v>82.5</v>
      </c>
      <c r="F8" s="3" t="s">
        <v>53</v>
      </c>
      <c r="G8" s="7" t="s">
        <v>24</v>
      </c>
      <c r="H8" s="3" t="s">
        <v>26</v>
      </c>
      <c r="I8" s="35" t="s">
        <v>18</v>
      </c>
      <c r="J8" s="1">
        <v>32188</v>
      </c>
      <c r="K8" s="3" t="s">
        <v>61</v>
      </c>
      <c r="L8" s="2">
        <v>109.15</v>
      </c>
      <c r="M8" s="39">
        <v>0.53749999999999998</v>
      </c>
      <c r="N8" s="77">
        <v>0</v>
      </c>
      <c r="O8" s="79">
        <v>200</v>
      </c>
      <c r="P8" s="78">
        <v>210</v>
      </c>
      <c r="Q8" s="3"/>
      <c r="R8" s="14">
        <f t="shared" si="1"/>
        <v>210</v>
      </c>
      <c r="S8" s="39">
        <f>R8*M8</f>
        <v>112.875</v>
      </c>
    </row>
    <row r="9" spans="1:81" s="8" customFormat="1" ht="14">
      <c r="A9" s="42"/>
      <c r="B9" s="42">
        <v>1</v>
      </c>
      <c r="C9" s="3" t="s">
        <v>21</v>
      </c>
      <c r="D9" s="3" t="s">
        <v>17</v>
      </c>
      <c r="E9" s="57">
        <v>90</v>
      </c>
      <c r="F9" s="60" t="s">
        <v>54</v>
      </c>
      <c r="G9" s="42" t="s">
        <v>58</v>
      </c>
      <c r="H9" s="3" t="s">
        <v>26</v>
      </c>
      <c r="I9" s="3" t="s">
        <v>18</v>
      </c>
      <c r="J9" s="61">
        <v>31993</v>
      </c>
      <c r="K9" s="3" t="s">
        <v>61</v>
      </c>
      <c r="L9" s="44">
        <v>88.54</v>
      </c>
      <c r="M9" s="45">
        <v>0.62409999999999999</v>
      </c>
      <c r="N9" s="94">
        <v>160</v>
      </c>
      <c r="O9" s="79">
        <v>180</v>
      </c>
      <c r="P9" s="77">
        <v>0</v>
      </c>
      <c r="Q9" s="3"/>
      <c r="R9" s="14">
        <f t="shared" si="1"/>
        <v>180</v>
      </c>
      <c r="S9" s="39">
        <f>R9*M9</f>
        <v>112.33799999999999</v>
      </c>
    </row>
    <row r="10" spans="1:81" s="42" customFormat="1">
      <c r="B10" s="42">
        <v>1</v>
      </c>
      <c r="C10" s="42" t="s">
        <v>21</v>
      </c>
      <c r="D10" s="42" t="s">
        <v>17</v>
      </c>
      <c r="E10" s="42">
        <v>52</v>
      </c>
      <c r="F10" s="3" t="s">
        <v>55</v>
      </c>
      <c r="G10" s="42" t="s">
        <v>23</v>
      </c>
      <c r="H10" s="42" t="s">
        <v>26</v>
      </c>
      <c r="I10" s="42" t="s">
        <v>18</v>
      </c>
      <c r="J10" s="43">
        <v>40081</v>
      </c>
      <c r="K10" s="42" t="s">
        <v>49</v>
      </c>
      <c r="L10" s="44">
        <v>49.9</v>
      </c>
      <c r="M10" s="45">
        <v>1.2287999999999999</v>
      </c>
      <c r="N10" s="78">
        <v>55</v>
      </c>
      <c r="O10" s="79">
        <v>65</v>
      </c>
      <c r="P10" s="78">
        <v>70</v>
      </c>
      <c r="Q10" s="3"/>
      <c r="R10" s="14">
        <f t="shared" si="1"/>
        <v>70</v>
      </c>
      <c r="S10" s="39">
        <f>R10*M10</f>
        <v>86.015999999999991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3" customFormat="1" ht="14">
      <c r="B11" s="3">
        <v>1</v>
      </c>
      <c r="C11" s="3" t="s">
        <v>20</v>
      </c>
      <c r="D11" s="3" t="s">
        <v>17</v>
      </c>
      <c r="E11" s="3">
        <v>52</v>
      </c>
      <c r="F11" s="57" t="s">
        <v>56</v>
      </c>
      <c r="G11" s="3" t="s">
        <v>58</v>
      </c>
      <c r="H11" s="3" t="s">
        <v>26</v>
      </c>
      <c r="I11" s="3" t="s">
        <v>18</v>
      </c>
      <c r="J11" s="64">
        <v>29634</v>
      </c>
      <c r="K11" s="57" t="s">
        <v>48</v>
      </c>
      <c r="L11" s="2">
        <v>50.5</v>
      </c>
      <c r="M11" s="39">
        <v>0.99519999999999997</v>
      </c>
      <c r="N11" s="78">
        <v>60</v>
      </c>
      <c r="O11" s="79">
        <v>67.5</v>
      </c>
      <c r="P11" s="78">
        <v>72.5</v>
      </c>
      <c r="R11" s="14">
        <f t="shared" si="1"/>
        <v>72.5</v>
      </c>
      <c r="S11" s="39">
        <f>R11*M11</f>
        <v>72.152000000000001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3" customFormat="1">
      <c r="B12" s="3">
        <v>1</v>
      </c>
      <c r="C12" s="3" t="s">
        <v>20</v>
      </c>
      <c r="D12" s="58" t="s">
        <v>17</v>
      </c>
      <c r="E12" s="3">
        <v>90</v>
      </c>
      <c r="F12" s="3" t="s">
        <v>57</v>
      </c>
      <c r="G12" s="3" t="s">
        <v>23</v>
      </c>
      <c r="H12" s="3" t="s">
        <v>26</v>
      </c>
      <c r="I12" s="3" t="s">
        <v>18</v>
      </c>
      <c r="J12" s="1">
        <v>29765</v>
      </c>
      <c r="K12" s="8" t="s">
        <v>61</v>
      </c>
      <c r="L12" s="2">
        <v>86</v>
      </c>
      <c r="M12" s="39">
        <v>0.65210000000000001</v>
      </c>
      <c r="N12" s="79">
        <v>100</v>
      </c>
      <c r="O12" s="82">
        <v>110</v>
      </c>
      <c r="P12" s="86">
        <v>0</v>
      </c>
      <c r="R12" s="3">
        <f t="shared" si="1"/>
        <v>110</v>
      </c>
      <c r="S12" s="39">
        <f>R12*M12</f>
        <v>71.730999999999995</v>
      </c>
      <c r="T12" s="5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</sheetData>
  <autoFilter ref="A3:BJ10" xr:uid="{00000000-0009-0000-0000-000000000000}">
    <filterColumn colId="13" showButton="0"/>
    <filterColumn colId="14" showButton="0"/>
    <filterColumn colId="15" showButton="0"/>
    <filterColumn colId="16" showButton="0"/>
    <filterColumn colId="17" showButton="0"/>
    <filterColumn colId="53">
      <filters blank="1"/>
    </filterColumn>
  </autoFilter>
  <mergeCells count="16">
    <mergeCell ref="N3:R3"/>
    <mergeCell ref="S3:S4"/>
    <mergeCell ref="J3:J4"/>
    <mergeCell ref="K3:K4"/>
    <mergeCell ref="L3:L4"/>
    <mergeCell ref="M3:M4"/>
    <mergeCell ref="A1:S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"/>
  <sheetViews>
    <sheetView zoomScale="90" zoomScaleNormal="90" workbookViewId="0">
      <selection activeCell="A8" sqref="A8:XFD8"/>
    </sheetView>
  </sheetViews>
  <sheetFormatPr baseColWidth="10" defaultColWidth="9.1640625" defaultRowHeight="13"/>
  <cols>
    <col min="1" max="1" width="4.83203125" style="8" customWidth="1"/>
    <col min="2" max="2" width="6" style="8" bestFit="1" customWidth="1"/>
    <col min="3" max="3" width="5.6640625" style="8" customWidth="1"/>
    <col min="4" max="4" width="8.83203125" style="8" bestFit="1" customWidth="1"/>
    <col min="5" max="5" width="8.6640625" style="8" customWidth="1"/>
    <col min="6" max="6" width="38" style="8" customWidth="1"/>
    <col min="7" max="7" width="23.5" style="8" customWidth="1"/>
    <col min="8" max="8" width="20" style="8" customWidth="1"/>
    <col min="9" max="9" width="9" style="8" customWidth="1"/>
    <col min="10" max="10" width="13.5" style="9" customWidth="1"/>
    <col min="11" max="11" width="15.6640625" style="13" customWidth="1"/>
    <col min="12" max="12" width="11.5" style="8" customWidth="1"/>
    <col min="13" max="13" width="9.6640625" style="4" customWidth="1"/>
    <col min="14" max="14" width="6.5" style="8" bestFit="1" customWidth="1"/>
    <col min="15" max="15" width="6" style="8" bestFit="1" customWidth="1"/>
    <col min="16" max="16" width="5.5" style="11" bestFit="1" customWidth="1"/>
    <col min="17" max="17" width="5.5" style="24" customWidth="1"/>
    <col min="18" max="18" width="6.5" style="11" bestFit="1" customWidth="1"/>
    <col min="19" max="19" width="11.33203125" style="13" customWidth="1"/>
    <col min="20" max="16384" width="9.1640625" style="8"/>
  </cols>
  <sheetData>
    <row r="1" spans="1:19" ht="20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2"/>
      <c r="L1" s="5"/>
      <c r="M1" s="15"/>
      <c r="N1" s="5"/>
      <c r="O1" s="5"/>
      <c r="P1" s="17"/>
    </row>
    <row r="2" spans="1:19" ht="21" thickBot="1">
      <c r="C2" s="16"/>
      <c r="D2" s="5"/>
      <c r="E2" s="5"/>
      <c r="F2" s="5"/>
      <c r="G2" s="5"/>
      <c r="H2" s="6"/>
      <c r="K2" s="16"/>
      <c r="L2" s="5"/>
      <c r="M2" s="15"/>
      <c r="N2" s="5"/>
      <c r="O2" s="5"/>
      <c r="P2" s="17"/>
    </row>
    <row r="3" spans="1:19">
      <c r="A3" s="114"/>
      <c r="B3" s="111" t="s">
        <v>41</v>
      </c>
      <c r="C3" s="116" t="s">
        <v>22</v>
      </c>
      <c r="D3" s="116"/>
      <c r="E3" s="111" t="s">
        <v>2</v>
      </c>
      <c r="F3" s="111" t="s">
        <v>3</v>
      </c>
      <c r="G3" s="111" t="s">
        <v>44</v>
      </c>
      <c r="H3" s="111"/>
      <c r="I3" s="111"/>
      <c r="J3" s="111" t="s">
        <v>4</v>
      </c>
      <c r="K3" s="111" t="s">
        <v>5</v>
      </c>
      <c r="L3" s="122" t="s">
        <v>6</v>
      </c>
      <c r="M3" s="118"/>
      <c r="N3" s="120" t="s">
        <v>9</v>
      </c>
      <c r="O3" s="121"/>
      <c r="P3" s="121"/>
      <c r="Q3" s="121"/>
      <c r="R3" s="124"/>
      <c r="S3" s="125" t="s">
        <v>0</v>
      </c>
    </row>
    <row r="4" spans="1:19" s="10" customFormat="1" ht="13.5" customHeight="1" thickBot="1">
      <c r="A4" s="115"/>
      <c r="B4" s="112"/>
      <c r="C4" s="117"/>
      <c r="D4" s="117"/>
      <c r="E4" s="112"/>
      <c r="F4" s="112"/>
      <c r="G4" s="112"/>
      <c r="H4" s="112"/>
      <c r="I4" s="112"/>
      <c r="J4" s="112"/>
      <c r="K4" s="112"/>
      <c r="L4" s="123"/>
      <c r="M4" s="119"/>
      <c r="N4" s="20">
        <v>1</v>
      </c>
      <c r="O4" s="20">
        <v>2</v>
      </c>
      <c r="P4" s="20">
        <v>3</v>
      </c>
      <c r="Q4" s="20">
        <v>4</v>
      </c>
      <c r="R4" s="20" t="s">
        <v>14</v>
      </c>
      <c r="S4" s="126"/>
    </row>
    <row r="5" spans="1:19" s="38" customFormat="1" ht="14">
      <c r="A5" s="35"/>
      <c r="B5" s="35">
        <v>1</v>
      </c>
      <c r="C5" s="3" t="s">
        <v>21</v>
      </c>
      <c r="D5" s="3" t="s">
        <v>19</v>
      </c>
      <c r="E5" s="2">
        <v>52</v>
      </c>
      <c r="F5" s="57" t="s">
        <v>42</v>
      </c>
      <c r="G5" s="7" t="s">
        <v>25</v>
      </c>
      <c r="H5" s="3" t="s">
        <v>26</v>
      </c>
      <c r="I5" s="3" t="s">
        <v>18</v>
      </c>
      <c r="J5" s="1">
        <v>39793</v>
      </c>
      <c r="K5" s="3" t="s">
        <v>49</v>
      </c>
      <c r="L5" s="35">
        <v>42.5</v>
      </c>
      <c r="M5" s="50">
        <v>1.2173</v>
      </c>
      <c r="N5" s="85">
        <v>25</v>
      </c>
      <c r="O5" s="85">
        <v>27.5</v>
      </c>
      <c r="P5" s="85">
        <v>30</v>
      </c>
      <c r="Q5" s="35"/>
      <c r="R5" s="18">
        <f t="shared" ref="R5:R7" si="0">MAX(N5:P5)</f>
        <v>30</v>
      </c>
      <c r="S5" s="19">
        <f>R5*M5</f>
        <v>36.518999999999998</v>
      </c>
    </row>
    <row r="6" spans="1:19" s="38" customFormat="1">
      <c r="A6" s="35"/>
      <c r="B6" s="35">
        <v>2</v>
      </c>
      <c r="C6" s="35" t="s">
        <v>21</v>
      </c>
      <c r="D6" s="3" t="s">
        <v>19</v>
      </c>
      <c r="E6" s="2">
        <v>90</v>
      </c>
      <c r="F6" s="3" t="s">
        <v>46</v>
      </c>
      <c r="G6" s="3" t="s">
        <v>25</v>
      </c>
      <c r="H6" s="3" t="s">
        <v>26</v>
      </c>
      <c r="I6" s="3" t="s">
        <v>18</v>
      </c>
      <c r="J6" s="1">
        <v>28724</v>
      </c>
      <c r="K6" s="3" t="s">
        <v>48</v>
      </c>
      <c r="L6" s="35">
        <v>87.45</v>
      </c>
      <c r="M6" s="37">
        <v>0.60099999999999998</v>
      </c>
      <c r="N6" s="85">
        <v>140</v>
      </c>
      <c r="O6" s="85">
        <v>150</v>
      </c>
      <c r="P6" s="85">
        <v>160</v>
      </c>
      <c r="Q6" s="35"/>
      <c r="R6" s="18">
        <f t="shared" si="0"/>
        <v>160</v>
      </c>
      <c r="S6" s="19">
        <f>R6*M6</f>
        <v>96.16</v>
      </c>
    </row>
    <row r="7" spans="1:19" s="38" customFormat="1">
      <c r="A7" s="35"/>
      <c r="B7" s="35">
        <v>1</v>
      </c>
      <c r="C7" s="3" t="s">
        <v>21</v>
      </c>
      <c r="D7" s="3" t="s">
        <v>19</v>
      </c>
      <c r="E7" s="36">
        <v>90</v>
      </c>
      <c r="F7" s="35" t="s">
        <v>47</v>
      </c>
      <c r="G7" s="35" t="s">
        <v>23</v>
      </c>
      <c r="H7" s="35" t="s">
        <v>26</v>
      </c>
      <c r="I7" s="3" t="s">
        <v>18</v>
      </c>
      <c r="J7" s="65">
        <v>34513</v>
      </c>
      <c r="K7" s="35" t="s">
        <v>48</v>
      </c>
      <c r="L7" s="35">
        <v>88.6</v>
      </c>
      <c r="M7" s="37">
        <v>0.59099999999999997</v>
      </c>
      <c r="N7" s="85">
        <v>170</v>
      </c>
      <c r="O7" s="85">
        <v>175</v>
      </c>
      <c r="P7" s="85">
        <v>180</v>
      </c>
      <c r="Q7" s="35"/>
      <c r="R7" s="18">
        <f t="shared" si="0"/>
        <v>180</v>
      </c>
      <c r="S7" s="19">
        <f>R7*M7</f>
        <v>106.38</v>
      </c>
    </row>
    <row r="8" spans="1:19">
      <c r="A8" s="23"/>
      <c r="F8" s="22"/>
      <c r="J8" s="8"/>
      <c r="K8" s="8"/>
      <c r="M8" s="8"/>
      <c r="P8" s="8"/>
      <c r="Q8" s="8"/>
      <c r="R8" s="8"/>
      <c r="S8" s="8"/>
    </row>
    <row r="9" spans="1:19">
      <c r="A9" s="23"/>
      <c r="J9" s="8"/>
      <c r="K9" s="8"/>
      <c r="M9" s="8"/>
      <c r="P9" s="8"/>
      <c r="Q9" s="8"/>
      <c r="R9" s="8"/>
      <c r="S9" s="8"/>
    </row>
    <row r="10" spans="1:19">
      <c r="A10" s="23"/>
      <c r="J10" s="8"/>
      <c r="K10" s="8"/>
      <c r="M10" s="8"/>
      <c r="P10" s="8"/>
      <c r="Q10" s="8"/>
      <c r="R10" s="8"/>
      <c r="S10" s="8"/>
    </row>
  </sheetData>
  <sheetProtection formatCells="0" formatColumns="0" formatRows="0" insertColumns="0" insertRows="0" insertHyperlinks="0" deleteColumns="0" deleteRows="0" sort="0" autoFilter="0" pivotTables="0"/>
  <sortState ref="E15:K17">
    <sortCondition ref="E14"/>
  </sortState>
  <mergeCells count="16">
    <mergeCell ref="S3:S4"/>
    <mergeCell ref="K3:K4"/>
    <mergeCell ref="M3:M4"/>
    <mergeCell ref="L3:L4"/>
    <mergeCell ref="N3:R3"/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EA8B-EED8-7F4E-9ECD-9A7C5D63AD97}">
  <sheetPr>
    <pageSetUpPr fitToPage="1"/>
  </sheetPr>
  <dimension ref="A1:S9"/>
  <sheetViews>
    <sheetView zoomScale="90" zoomScaleNormal="90" workbookViewId="0">
      <selection activeCell="K10" sqref="K10"/>
    </sheetView>
  </sheetViews>
  <sheetFormatPr baseColWidth="10" defaultColWidth="9.1640625" defaultRowHeight="13"/>
  <cols>
    <col min="1" max="1" width="4.83203125" style="8" customWidth="1"/>
    <col min="2" max="2" width="6" style="8" bestFit="1" customWidth="1"/>
    <col min="3" max="3" width="5.6640625" style="8" customWidth="1"/>
    <col min="4" max="4" width="8.83203125" style="8" bestFit="1" customWidth="1"/>
    <col min="5" max="5" width="8.6640625" style="8" customWidth="1"/>
    <col min="6" max="6" width="38" style="8" customWidth="1"/>
    <col min="7" max="7" width="23.5" style="8" customWidth="1"/>
    <col min="8" max="8" width="20" style="8" customWidth="1"/>
    <col min="9" max="9" width="9" style="8" customWidth="1"/>
    <col min="10" max="10" width="13.5" style="9" customWidth="1"/>
    <col min="11" max="11" width="15.6640625" style="13" customWidth="1"/>
    <col min="12" max="12" width="11.5" style="8" customWidth="1"/>
    <col min="13" max="13" width="9.6640625" style="4" customWidth="1"/>
    <col min="14" max="14" width="5.5" style="8" bestFit="1" customWidth="1"/>
    <col min="15" max="15" width="6" style="8" bestFit="1" customWidth="1"/>
    <col min="16" max="16" width="6" style="11" bestFit="1" customWidth="1"/>
    <col min="17" max="17" width="6" style="24" bestFit="1" customWidth="1"/>
    <col min="18" max="18" width="6.5" style="11" bestFit="1" customWidth="1"/>
    <col min="19" max="19" width="9" style="13" customWidth="1"/>
    <col min="20" max="16384" width="9.1640625" style="8"/>
  </cols>
  <sheetData>
    <row r="1" spans="1:19" ht="20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2"/>
      <c r="L1" s="5"/>
      <c r="M1" s="15"/>
    </row>
    <row r="2" spans="1:19" ht="21" thickBot="1">
      <c r="C2" s="16"/>
      <c r="D2" s="5"/>
      <c r="E2" s="5"/>
      <c r="F2" s="5"/>
      <c r="G2" s="5"/>
      <c r="H2" s="6"/>
      <c r="K2" s="16"/>
      <c r="L2" s="5"/>
      <c r="M2" s="15"/>
    </row>
    <row r="3" spans="1:19">
      <c r="A3" s="114"/>
      <c r="B3" s="111" t="s">
        <v>41</v>
      </c>
      <c r="C3" s="116" t="s">
        <v>22</v>
      </c>
      <c r="D3" s="116"/>
      <c r="E3" s="111" t="s">
        <v>2</v>
      </c>
      <c r="F3" s="111" t="s">
        <v>3</v>
      </c>
      <c r="G3" s="111" t="s">
        <v>44</v>
      </c>
      <c r="H3" s="111"/>
      <c r="I3" s="111"/>
      <c r="J3" s="111" t="s">
        <v>4</v>
      </c>
      <c r="K3" s="111" t="s">
        <v>5</v>
      </c>
      <c r="L3" s="122" t="s">
        <v>6</v>
      </c>
      <c r="M3" s="118"/>
      <c r="N3" s="120" t="s">
        <v>11</v>
      </c>
      <c r="O3" s="121"/>
      <c r="P3" s="121"/>
      <c r="Q3" s="121"/>
      <c r="R3" s="124"/>
      <c r="S3" s="125" t="s">
        <v>0</v>
      </c>
    </row>
    <row r="4" spans="1:19" s="10" customFormat="1" ht="13.5" customHeight="1" thickBot="1">
      <c r="A4" s="115"/>
      <c r="B4" s="112"/>
      <c r="C4" s="117"/>
      <c r="D4" s="117"/>
      <c r="E4" s="112"/>
      <c r="F4" s="112"/>
      <c r="G4" s="112"/>
      <c r="H4" s="112"/>
      <c r="I4" s="112"/>
      <c r="J4" s="112"/>
      <c r="K4" s="112"/>
      <c r="L4" s="123"/>
      <c r="M4" s="119"/>
      <c r="N4" s="20">
        <v>1</v>
      </c>
      <c r="O4" s="21">
        <v>2</v>
      </c>
      <c r="P4" s="20">
        <v>3</v>
      </c>
      <c r="Q4" s="20">
        <v>4</v>
      </c>
      <c r="R4" s="20" t="s">
        <v>14</v>
      </c>
      <c r="S4" s="126"/>
    </row>
    <row r="5" spans="1:19" s="51" customFormat="1" ht="14">
      <c r="A5" s="48"/>
      <c r="B5" s="48">
        <v>1</v>
      </c>
      <c r="C5" s="3" t="s">
        <v>21</v>
      </c>
      <c r="D5" s="3" t="s">
        <v>19</v>
      </c>
      <c r="E5" s="2">
        <v>52</v>
      </c>
      <c r="F5" s="57" t="s">
        <v>42</v>
      </c>
      <c r="G5" s="7" t="s">
        <v>25</v>
      </c>
      <c r="H5" s="3" t="s">
        <v>26</v>
      </c>
      <c r="I5" s="3" t="s">
        <v>18</v>
      </c>
      <c r="J5" s="1">
        <v>39793</v>
      </c>
      <c r="K5" s="3" t="s">
        <v>49</v>
      </c>
      <c r="L5" s="49">
        <v>42.5</v>
      </c>
      <c r="M5" s="50">
        <v>1.2173</v>
      </c>
      <c r="N5" s="78">
        <v>50</v>
      </c>
      <c r="O5" s="79">
        <v>57.5</v>
      </c>
      <c r="P5" s="78">
        <v>60</v>
      </c>
      <c r="Q5" s="48"/>
      <c r="R5" s="18">
        <f t="shared" ref="R5:R6" si="0">MAX(N5:P5)</f>
        <v>60</v>
      </c>
      <c r="S5" s="39">
        <f>R5*M5</f>
        <v>73.037999999999997</v>
      </c>
    </row>
    <row r="6" spans="1:19">
      <c r="A6" s="3"/>
      <c r="B6" s="3">
        <v>1</v>
      </c>
      <c r="C6" s="3" t="s">
        <v>21</v>
      </c>
      <c r="D6" s="3" t="s">
        <v>19</v>
      </c>
      <c r="E6" s="3">
        <v>82.5</v>
      </c>
      <c r="F6" s="3" t="s">
        <v>43</v>
      </c>
      <c r="G6" s="3" t="s">
        <v>23</v>
      </c>
      <c r="H6" s="3" t="s">
        <v>26</v>
      </c>
      <c r="I6" s="3" t="s">
        <v>18</v>
      </c>
      <c r="J6" s="1">
        <v>20991</v>
      </c>
      <c r="K6" s="35" t="s">
        <v>45</v>
      </c>
      <c r="L6" s="2">
        <v>82.5</v>
      </c>
      <c r="M6" s="39">
        <v>1.1209</v>
      </c>
      <c r="N6" s="78">
        <v>185</v>
      </c>
      <c r="O6" s="79">
        <v>190</v>
      </c>
      <c r="P6" s="7"/>
      <c r="Q6" s="3"/>
      <c r="R6" s="18">
        <f t="shared" si="0"/>
        <v>190</v>
      </c>
      <c r="S6" s="39">
        <f>R6*M6</f>
        <v>212.971</v>
      </c>
    </row>
    <row r="7" spans="1:19">
      <c r="A7" s="23"/>
      <c r="F7" s="22"/>
      <c r="J7" s="8"/>
      <c r="K7" s="8"/>
      <c r="M7" s="8"/>
      <c r="P7" s="8"/>
      <c r="Q7" s="8"/>
      <c r="R7" s="8"/>
      <c r="S7" s="8"/>
    </row>
    <row r="8" spans="1:19">
      <c r="A8" s="23"/>
      <c r="J8" s="8"/>
      <c r="K8" s="8"/>
      <c r="M8" s="8"/>
      <c r="P8" s="8"/>
      <c r="Q8" s="8"/>
      <c r="R8" s="8"/>
      <c r="S8" s="8"/>
    </row>
    <row r="9" spans="1:19">
      <c r="A9" s="23"/>
      <c r="J9" s="8"/>
      <c r="K9" s="8"/>
      <c r="M9" s="8"/>
      <c r="P9" s="8"/>
      <c r="Q9" s="8"/>
      <c r="R9" s="8"/>
      <c r="S9" s="8"/>
    </row>
  </sheetData>
  <sheetProtection formatCells="0" formatColumns="0" formatRows="0" insertColumns="0" insertRows="0" insertHyperlinks="0" deleteColumns="0" deleteRows="0" sort="0" autoFilter="0" pivotTables="0"/>
  <mergeCells count="16">
    <mergeCell ref="N3:R3"/>
    <mergeCell ref="S3:S4"/>
    <mergeCell ref="J3:J4"/>
    <mergeCell ref="K3:K4"/>
    <mergeCell ref="L3:L4"/>
    <mergeCell ref="M3:M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PL AM</vt:lpstr>
      <vt:lpstr>SQ AM</vt:lpstr>
      <vt:lpstr>BP AM</vt:lpstr>
      <vt:lpstr>DL AM</vt:lpstr>
      <vt:lpstr>BP PRO</vt:lpstr>
      <vt:lpstr>DL PRO</vt:lpstr>
      <vt:lpstr>'BP AM'!Область_печати</vt:lpstr>
      <vt:lpstr>'BP PRO'!Область_печати</vt:lpstr>
      <vt:lpstr>'DL AM'!Область_печати</vt:lpstr>
      <vt:lpstr>'DL PRO'!Область_печати</vt:lpstr>
      <vt:lpstr>'PL AM'!Область_печати</vt:lpstr>
      <vt:lpstr>'SQ AM'!Область_печати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Екатерина Шевелева</cp:lastModifiedBy>
  <cp:revision/>
  <cp:lastPrinted>2018-04-20T15:51:58Z</cp:lastPrinted>
  <dcterms:created xsi:type="dcterms:W3CDTF">2010-12-17T08:17:08Z</dcterms:created>
  <dcterms:modified xsi:type="dcterms:W3CDTF">2021-05-19T17:39:36Z</dcterms:modified>
</cp:coreProperties>
</file>