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Июнь/"/>
    </mc:Choice>
  </mc:AlternateContent>
  <xr:revisionPtr revIDLastSave="0" documentId="13_ncr:1_{5F8EDC67-4AB2-F441-80FC-B7F2893705AE}" xr6:coauthVersionLast="45" xr6:coauthVersionMax="45" xr10:uidLastSave="{00000000-0000-0000-0000-000000000000}"/>
  <bookViews>
    <workbookView xWindow="600" yWindow="460" windowWidth="28200" windowHeight="16140" tabRatio="952" xr2:uid="{00000000-000D-0000-FFFF-FFFF00000000}"/>
  </bookViews>
  <sheets>
    <sheet name="ФЖД ЖД Любители ДК" sheetId="61" r:id="rId1"/>
    <sheet name="ФЖД ЖД Любители" sheetId="74" r:id="rId2"/>
    <sheet name="ФЖД ЖД Армейский жим" sheetId="67" r:id="rId3"/>
    <sheet name="ФЖД ЖД Военный жим" sheetId="63" r:id="rId4"/>
    <sheet name="ФЖД Любители ДК жим на макс." sheetId="62" r:id="rId5"/>
    <sheet name="ФЖД Любители жим на макс." sheetId="59" r:id="rId6"/>
    <sheet name="ФЖД Военный жим на макс." sheetId="64" r:id="rId7"/>
    <sheet name="ФЖД Тяговое двоеборье" sheetId="69" r:id="rId8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74" l="1"/>
  <c r="N6" i="74"/>
  <c r="N6" i="69"/>
  <c r="M6" i="69"/>
  <c r="N6" i="67"/>
  <c r="M6" i="67"/>
  <c r="L7" i="64"/>
  <c r="K7" i="64"/>
  <c r="L6" i="64"/>
  <c r="K6" i="64"/>
  <c r="N6" i="63"/>
  <c r="M6" i="63"/>
  <c r="L6" i="62"/>
  <c r="K6" i="62"/>
  <c r="N6" i="61"/>
  <c r="M6" i="61"/>
  <c r="L7" i="59"/>
  <c r="K7" i="59"/>
  <c r="L6" i="59"/>
  <c r="K6" i="59"/>
</calcChain>
</file>

<file path=xl/sharedStrings.xml><?xml version="1.0" encoding="utf-8"?>
<sst xmlns="http://schemas.openxmlformats.org/spreadsheetml/2006/main" count="225" uniqueCount="89">
  <si>
    <t>ФИО</t>
  </si>
  <si>
    <t>Сумма</t>
  </si>
  <si>
    <t>Тренер</t>
  </si>
  <si>
    <t>Очки</t>
  </si>
  <si>
    <t>Рек</t>
  </si>
  <si>
    <t>Вес</t>
  </si>
  <si>
    <t>Повторы</t>
  </si>
  <si>
    <t>Собственный 
вес</t>
  </si>
  <si>
    <t>Город/Страна</t>
  </si>
  <si>
    <t/>
  </si>
  <si>
    <t>Жим лёжа</t>
  </si>
  <si>
    <t>130,0</t>
  </si>
  <si>
    <t>80,0</t>
  </si>
  <si>
    <t>140,0</t>
  </si>
  <si>
    <t>150,0</t>
  </si>
  <si>
    <t>155,0</t>
  </si>
  <si>
    <t>95,0</t>
  </si>
  <si>
    <t>210,0</t>
  </si>
  <si>
    <t>97,5</t>
  </si>
  <si>
    <t>107,5</t>
  </si>
  <si>
    <t>185,0</t>
  </si>
  <si>
    <t>35,0</t>
  </si>
  <si>
    <t>90,0</t>
  </si>
  <si>
    <t>55,0</t>
  </si>
  <si>
    <t>115,0</t>
  </si>
  <si>
    <t>175,0</t>
  </si>
  <si>
    <t>135,0</t>
  </si>
  <si>
    <t>200,0</t>
  </si>
  <si>
    <t>120,0</t>
  </si>
  <si>
    <t>232,5</t>
  </si>
  <si>
    <t>ВЕСОВАЯ КАТЕГОРИЯ   100</t>
  </si>
  <si>
    <t>ВЕСОВАЯ КАТЕГОРИЯ   110</t>
  </si>
  <si>
    <t>1</t>
  </si>
  <si>
    <t>70,0</t>
  </si>
  <si>
    <t>105,0</t>
  </si>
  <si>
    <t>112,5</t>
  </si>
  <si>
    <t>192,5</t>
  </si>
  <si>
    <t>Результат</t>
  </si>
  <si>
    <t>66,50</t>
  </si>
  <si>
    <t>67,50</t>
  </si>
  <si>
    <t>Глухов Евгений</t>
  </si>
  <si>
    <t>Открытая (10.04.1987)/34</t>
  </si>
  <si>
    <t>Ковтун Евгений</t>
  </si>
  <si>
    <t>Открытая (21.09.1982)/38</t>
  </si>
  <si>
    <t>93,00</t>
  </si>
  <si>
    <t>ВЕСОВАЯ КАТЕГОРИЯ   70</t>
  </si>
  <si>
    <t>ВЕСОВАЯ КАТЕГОРИЯ   80</t>
  </si>
  <si>
    <t>69,50</t>
  </si>
  <si>
    <t>Жим стоя</t>
  </si>
  <si>
    <t>Галич Инга</t>
  </si>
  <si>
    <t>Открытая (18.01.1970)/51</t>
  </si>
  <si>
    <t>Шерман Дмитрий</t>
  </si>
  <si>
    <t>78,50</t>
  </si>
  <si>
    <t>Широков Александр</t>
  </si>
  <si>
    <t>Маркитантов Василий</t>
  </si>
  <si>
    <t>Открытая (21.02.1980)/41</t>
  </si>
  <si>
    <t>106,40</t>
  </si>
  <si>
    <t>Кублицкий Александр</t>
  </si>
  <si>
    <t>Открытая (18.09.1981)/39</t>
  </si>
  <si>
    <t>105,20</t>
  </si>
  <si>
    <t>Открытый Кубок Европы
ФЖД Армейский жим двоеборье
Санкт-Петербург, 26- 27 июня 2021 года</t>
  </si>
  <si>
    <t>Открытый Кубок Европы
ФЖД Военный жим на максимум
Санкт-Петербург, 26- 27 июня 2021 года</t>
  </si>
  <si>
    <t>Открытый Кубок Европы
ФЖД Военный жим двоеборье
Санкт-Петербург, 26- 27 июня 2021 года</t>
  </si>
  <si>
    <t>Открытый Кубок Европы
ФЖД Любители с ДК жим на максимум
Санкт-Петербург, 26- 27 июня 2021 года</t>
  </si>
  <si>
    <t>Открытый Кубок Европы
ФЖД Любители с ДК двоеборье
Санкт-Петербург, 26- 27 июня 2021 года</t>
  </si>
  <si>
    <t>Открытый Кубок Европы
ФЖД Любители жим на максимум
Санкт-Петербург, 26- 27 июня 2021 года</t>
  </si>
  <si>
    <t>Открытый Кубок Европы
ФЖД Любители двоеборье
Санкт-Петербург, 26- 27 июня 2021 года</t>
  </si>
  <si>
    <t>Мастера 55-59 (28.05.1964)/57</t>
  </si>
  <si>
    <t>Мастера 65-69 (29.06.1951)/69</t>
  </si>
  <si>
    <t>Мастера 50-54 (18.01.1970)/51</t>
  </si>
  <si>
    <t>Мастера 40-44 (21.02.1980)/41</t>
  </si>
  <si>
    <t>Многоповторный жим</t>
  </si>
  <si>
    <t>Самостоятельно</t>
  </si>
  <si>
    <t>Открытый Кубок Европы
ФЖД Любители с ДК двоеборье
Санкт-Петербург, 26-27 июня 2021 года</t>
  </si>
  <si>
    <t>№</t>
  </si>
  <si>
    <t xml:space="preserve">Санкт-Петербург </t>
  </si>
  <si>
    <t xml:space="preserve"> Санкт-Петербург </t>
  </si>
  <si>
    <t xml:space="preserve">Брянск </t>
  </si>
  <si>
    <t xml:space="preserve">Забайкальск </t>
  </si>
  <si>
    <t xml:space="preserve">Гатчина </t>
  </si>
  <si>
    <t xml:space="preserve">Пермь </t>
  </si>
  <si>
    <t xml:space="preserve"> Мурманск </t>
  </si>
  <si>
    <t xml:space="preserve">
Дата рождения/Возраст</t>
  </si>
  <si>
    <t>Возрастная группа</t>
  </si>
  <si>
    <t>O</t>
  </si>
  <si>
    <t>M1</t>
  </si>
  <si>
    <t>M4</t>
  </si>
  <si>
    <t>M3</t>
  </si>
  <si>
    <t>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</si>
</sst>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6" fillId="0" borderId="0" xfId="1" applyNumberFormat="1" applyAlignment="1">
      <alignment horizontal="center"/>
    </xf>
    <xf numFmtId="49" fontId="6" fillId="0" borderId="0" xfId="1" applyNumberFormat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49" fontId="6" fillId="0" borderId="15" xfId="1" applyNumberForma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2" borderId="15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1" fillId="0" borderId="15" xfId="1" applyNumberFormat="1" applyFont="1" applyBorder="1" applyAlignment="1">
      <alignment horizontal="center" vertical="center"/>
    </xf>
    <xf numFmtId="1" fontId="1" fillId="0" borderId="0" xfId="1" applyNumberFormat="1" applyFont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0" fontId="6" fillId="0" borderId="13" xfId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 xr:uid="{2A6DCB1D-388B-8446-A704-15F745CA9DF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7"/>
  <sheetViews>
    <sheetView tabSelected="1" workbookViewId="0">
      <selection activeCell="E33" sqref="E33"/>
    </sheetView>
  </sheetViews>
  <sheetFormatPr baseColWidth="10" defaultColWidth="9.1640625" defaultRowHeight="13"/>
  <cols>
    <col min="1" max="1" width="7.5" style="5" bestFit="1" customWidth="1"/>
    <col min="2" max="2" width="18.83203125" style="5" customWidth="1"/>
    <col min="3" max="3" width="28.5" style="5" bestFit="1" customWidth="1"/>
    <col min="4" max="4" width="21.5" style="5" bestFit="1" customWidth="1"/>
    <col min="5" max="5" width="15.1640625" style="5" bestFit="1" customWidth="1"/>
    <col min="6" max="6" width="17.5" style="5" bestFit="1" customWidth="1"/>
    <col min="7" max="9" width="5.5" style="6" customWidth="1"/>
    <col min="10" max="10" width="4.83203125" style="6" customWidth="1"/>
    <col min="11" max="11" width="12.5" style="6" customWidth="1"/>
    <col min="12" max="12" width="15" style="30" customWidth="1"/>
    <col min="13" max="13" width="7.83203125" style="6" bestFit="1" customWidth="1"/>
    <col min="14" max="14" width="9.5" style="6" bestFit="1" customWidth="1"/>
    <col min="15" max="15" width="21.6640625" style="5" customWidth="1"/>
    <col min="16" max="16384" width="9.1640625" style="3"/>
  </cols>
  <sheetData>
    <row r="1" spans="1:15" s="2" customFormat="1" ht="29" customHeight="1">
      <c r="A1" s="40" t="s">
        <v>64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s="1" customFormat="1" ht="12.75" customHeight="1">
      <c r="A3" s="48" t="s">
        <v>74</v>
      </c>
      <c r="B3" s="51" t="s">
        <v>0</v>
      </c>
      <c r="C3" s="50" t="s">
        <v>82</v>
      </c>
      <c r="D3" s="50" t="s">
        <v>7</v>
      </c>
      <c r="E3" s="34" t="s">
        <v>83</v>
      </c>
      <c r="F3" s="34" t="s">
        <v>8</v>
      </c>
      <c r="G3" s="34" t="s">
        <v>10</v>
      </c>
      <c r="H3" s="34"/>
      <c r="I3" s="34"/>
      <c r="J3" s="34"/>
      <c r="K3" s="34" t="s">
        <v>71</v>
      </c>
      <c r="L3" s="34"/>
      <c r="M3" s="34" t="s">
        <v>1</v>
      </c>
      <c r="N3" s="34" t="s">
        <v>3</v>
      </c>
      <c r="O3" s="36" t="s">
        <v>2</v>
      </c>
    </row>
    <row r="4" spans="1:15" s="1" customFormat="1" ht="21" customHeight="1" thickBot="1">
      <c r="A4" s="49"/>
      <c r="B4" s="52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4" t="s">
        <v>5</v>
      </c>
      <c r="L4" s="28" t="s">
        <v>6</v>
      </c>
      <c r="M4" s="35"/>
      <c r="N4" s="35"/>
      <c r="O4" s="37"/>
    </row>
    <row r="5" spans="1:15" ht="16">
      <c r="A5" s="38" t="s">
        <v>46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5">
      <c r="A6" s="8" t="s">
        <v>32</v>
      </c>
      <c r="B6" s="7" t="s">
        <v>51</v>
      </c>
      <c r="C6" s="7" t="s">
        <v>67</v>
      </c>
      <c r="D6" s="7" t="s">
        <v>52</v>
      </c>
      <c r="E6" s="7" t="s">
        <v>86</v>
      </c>
      <c r="F6" s="7" t="s">
        <v>77</v>
      </c>
      <c r="G6" s="13" t="s">
        <v>11</v>
      </c>
      <c r="H6" s="14" t="s">
        <v>26</v>
      </c>
      <c r="I6" s="13" t="s">
        <v>13</v>
      </c>
      <c r="J6" s="8"/>
      <c r="K6" s="8" t="s">
        <v>12</v>
      </c>
      <c r="L6" s="29">
        <v>22</v>
      </c>
      <c r="M6" s="8" t="str">
        <f>"157,0"</f>
        <v>157,0</v>
      </c>
      <c r="N6" s="8" t="str">
        <f>"6002,0259"</f>
        <v>6002,0259</v>
      </c>
      <c r="O6" s="7"/>
    </row>
    <row r="7" spans="1:15">
      <c r="B7" s="5" t="s">
        <v>9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DBA52-7303-7F4E-94B8-3CFC4306A389}">
  <dimension ref="A1:O7"/>
  <sheetViews>
    <sheetView workbookViewId="0">
      <selection activeCell="E33" sqref="E33"/>
    </sheetView>
  </sheetViews>
  <sheetFormatPr baseColWidth="10" defaultColWidth="9.1640625" defaultRowHeight="13"/>
  <cols>
    <col min="1" max="1" width="7.5" style="20" bestFit="1" customWidth="1"/>
    <col min="2" max="2" width="20.33203125" style="20" customWidth="1"/>
    <col min="3" max="3" width="26.33203125" style="20" bestFit="1" customWidth="1"/>
    <col min="4" max="4" width="21.5" style="20" bestFit="1" customWidth="1"/>
    <col min="5" max="5" width="15.1640625" style="20" bestFit="1" customWidth="1"/>
    <col min="6" max="6" width="23" style="20" customWidth="1"/>
    <col min="7" max="9" width="5.5" style="21" customWidth="1"/>
    <col min="10" max="10" width="4.83203125" style="21" customWidth="1"/>
    <col min="11" max="11" width="10.83203125" style="21" customWidth="1"/>
    <col min="12" max="12" width="12.5" style="33" customWidth="1"/>
    <col min="13" max="13" width="7.83203125" style="21" bestFit="1" customWidth="1"/>
    <col min="14" max="14" width="9.5" style="21" bestFit="1" customWidth="1"/>
    <col min="15" max="15" width="18.5" style="20" customWidth="1"/>
    <col min="16" max="16384" width="9.1640625" style="19"/>
  </cols>
  <sheetData>
    <row r="1" spans="1:15" s="27" customFormat="1" ht="29" customHeight="1">
      <c r="A1" s="56" t="s">
        <v>66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s="27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15" s="25" customFormat="1" ht="12.75" customHeight="1">
      <c r="A3" s="64" t="s">
        <v>74</v>
      </c>
      <c r="B3" s="54" t="s">
        <v>0</v>
      </c>
      <c r="C3" s="66" t="s">
        <v>82</v>
      </c>
      <c r="D3" s="66" t="s">
        <v>7</v>
      </c>
      <c r="E3" s="68" t="s">
        <v>83</v>
      </c>
      <c r="F3" s="68" t="s">
        <v>8</v>
      </c>
      <c r="G3" s="68" t="s">
        <v>10</v>
      </c>
      <c r="H3" s="68"/>
      <c r="I3" s="68"/>
      <c r="J3" s="68"/>
      <c r="K3" s="68" t="s">
        <v>71</v>
      </c>
      <c r="L3" s="68"/>
      <c r="M3" s="68" t="s">
        <v>1</v>
      </c>
      <c r="N3" s="68" t="s">
        <v>3</v>
      </c>
      <c r="O3" s="69" t="s">
        <v>2</v>
      </c>
    </row>
    <row r="4" spans="1:15" s="25" customFormat="1" ht="21" customHeight="1" thickBot="1">
      <c r="A4" s="65"/>
      <c r="B4" s="55"/>
      <c r="C4" s="67"/>
      <c r="D4" s="67"/>
      <c r="E4" s="67"/>
      <c r="F4" s="67"/>
      <c r="G4" s="26">
        <v>1</v>
      </c>
      <c r="H4" s="26">
        <v>2</v>
      </c>
      <c r="I4" s="26">
        <v>3</v>
      </c>
      <c r="J4" s="26" t="s">
        <v>4</v>
      </c>
      <c r="K4" s="26" t="s">
        <v>5</v>
      </c>
      <c r="L4" s="31" t="s">
        <v>6</v>
      </c>
      <c r="M4" s="67"/>
      <c r="N4" s="67"/>
      <c r="O4" s="70"/>
    </row>
    <row r="5" spans="1:15" ht="16">
      <c r="A5" s="53" t="s">
        <v>45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5">
      <c r="A6" s="23" t="s">
        <v>32</v>
      </c>
      <c r="B6" s="22" t="s">
        <v>49</v>
      </c>
      <c r="C6" s="22" t="s">
        <v>50</v>
      </c>
      <c r="D6" s="22" t="s">
        <v>39</v>
      </c>
      <c r="E6" s="22" t="s">
        <v>84</v>
      </c>
      <c r="F6" s="22" t="s">
        <v>75</v>
      </c>
      <c r="G6" s="24" t="s">
        <v>19</v>
      </c>
      <c r="H6" s="24" t="s">
        <v>24</v>
      </c>
      <c r="I6" s="24" t="s">
        <v>28</v>
      </c>
      <c r="J6" s="23"/>
      <c r="K6" s="23" t="s">
        <v>33</v>
      </c>
      <c r="L6" s="32">
        <v>21</v>
      </c>
      <c r="M6" s="23" t="str">
        <f>"141,0"</f>
        <v>141,0</v>
      </c>
      <c r="N6" s="23" t="str">
        <f>"7698,8958"</f>
        <v>7698,8958</v>
      </c>
      <c r="O6" s="22"/>
    </row>
    <row r="7" spans="1:15">
      <c r="B7" s="20" t="s">
        <v>9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"/>
  <sheetViews>
    <sheetView workbookViewId="0">
      <selection activeCell="E33" sqref="E33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6.33203125" style="5" bestFit="1" customWidth="1"/>
    <col min="4" max="4" width="21.5" style="5" bestFit="1" customWidth="1"/>
    <col min="5" max="5" width="15.1640625" style="5" bestFit="1" customWidth="1"/>
    <col min="6" max="6" width="17.5" style="5" bestFit="1" customWidth="1"/>
    <col min="7" max="9" width="5.5" style="6" customWidth="1"/>
    <col min="10" max="10" width="4.83203125" style="6" customWidth="1"/>
    <col min="11" max="11" width="11.1640625" style="6" customWidth="1"/>
    <col min="12" max="12" width="12.6640625" style="30" customWidth="1"/>
    <col min="13" max="13" width="7.83203125" style="6" bestFit="1" customWidth="1"/>
    <col min="14" max="14" width="9.5" style="6" bestFit="1" customWidth="1"/>
    <col min="15" max="15" width="18.33203125" style="5" customWidth="1"/>
    <col min="16" max="16384" width="9.1640625" style="3"/>
  </cols>
  <sheetData>
    <row r="1" spans="1:15" s="2" customFormat="1" ht="29" customHeight="1">
      <c r="A1" s="40" t="s">
        <v>60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s="1" customFormat="1" ht="12.75" customHeight="1">
      <c r="A3" s="48" t="s">
        <v>74</v>
      </c>
      <c r="B3" s="51" t="s">
        <v>0</v>
      </c>
      <c r="C3" s="50" t="s">
        <v>82</v>
      </c>
      <c r="D3" s="50" t="s">
        <v>7</v>
      </c>
      <c r="E3" s="34" t="s">
        <v>83</v>
      </c>
      <c r="F3" s="34" t="s">
        <v>8</v>
      </c>
      <c r="G3" s="34" t="s">
        <v>48</v>
      </c>
      <c r="H3" s="34"/>
      <c r="I3" s="34"/>
      <c r="J3" s="34"/>
      <c r="K3" s="34" t="s">
        <v>71</v>
      </c>
      <c r="L3" s="34"/>
      <c r="M3" s="34" t="s">
        <v>1</v>
      </c>
      <c r="N3" s="34" t="s">
        <v>3</v>
      </c>
      <c r="O3" s="36" t="s">
        <v>2</v>
      </c>
    </row>
    <row r="4" spans="1:15" s="1" customFormat="1" ht="21" customHeight="1" thickBot="1">
      <c r="A4" s="49"/>
      <c r="B4" s="52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4" t="s">
        <v>5</v>
      </c>
      <c r="L4" s="28" t="s">
        <v>6</v>
      </c>
      <c r="M4" s="35"/>
      <c r="N4" s="35"/>
      <c r="O4" s="37"/>
    </row>
    <row r="5" spans="1:15" ht="16">
      <c r="A5" s="38" t="s">
        <v>31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5">
      <c r="A6" s="8" t="s">
        <v>32</v>
      </c>
      <c r="B6" s="7" t="s">
        <v>57</v>
      </c>
      <c r="C6" s="7" t="s">
        <v>58</v>
      </c>
      <c r="D6" s="7" t="s">
        <v>59</v>
      </c>
      <c r="E6" s="7" t="s">
        <v>84</v>
      </c>
      <c r="F6" s="7" t="s">
        <v>81</v>
      </c>
      <c r="G6" s="14" t="s">
        <v>34</v>
      </c>
      <c r="H6" s="13" t="s">
        <v>35</v>
      </c>
      <c r="I6" s="13" t="s">
        <v>35</v>
      </c>
      <c r="J6" s="8"/>
      <c r="K6" s="8" t="s">
        <v>23</v>
      </c>
      <c r="L6" s="29">
        <v>30</v>
      </c>
      <c r="M6" s="8" t="str">
        <f>"135,0"</f>
        <v>135,0</v>
      </c>
      <c r="N6" s="8" t="str">
        <f>"4367,0248"</f>
        <v>4367,0248</v>
      </c>
      <c r="O6" s="7"/>
    </row>
    <row r="7" spans="1:15">
      <c r="B7" s="5" t="s">
        <v>9</v>
      </c>
    </row>
    <row r="8" spans="1:15">
      <c r="B8" s="5" t="s">
        <v>9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8"/>
  <sheetViews>
    <sheetView workbookViewId="0">
      <selection activeCell="E33" sqref="E33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5.1640625" style="5" bestFit="1" customWidth="1"/>
    <col min="6" max="6" width="17.5" style="5" bestFit="1" customWidth="1"/>
    <col min="7" max="10" width="5.5" style="6" customWidth="1"/>
    <col min="11" max="11" width="9.83203125" style="6" customWidth="1"/>
    <col min="12" max="12" width="14" style="30" customWidth="1"/>
    <col min="13" max="13" width="7.83203125" style="6" bestFit="1" customWidth="1"/>
    <col min="14" max="14" width="9.5" style="6" bestFit="1" customWidth="1"/>
    <col min="15" max="15" width="17.83203125" style="5" customWidth="1"/>
    <col min="16" max="16384" width="9.1640625" style="3"/>
  </cols>
  <sheetData>
    <row r="1" spans="1:15" s="2" customFormat="1" ht="29" customHeight="1">
      <c r="A1" s="40" t="s">
        <v>62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s="1" customFormat="1" ht="12.75" customHeight="1">
      <c r="A3" s="48" t="s">
        <v>74</v>
      </c>
      <c r="B3" s="51" t="s">
        <v>0</v>
      </c>
      <c r="C3" s="50" t="s">
        <v>82</v>
      </c>
      <c r="D3" s="50" t="s">
        <v>7</v>
      </c>
      <c r="E3" s="34" t="s">
        <v>83</v>
      </c>
      <c r="F3" s="34" t="s">
        <v>8</v>
      </c>
      <c r="G3" s="34" t="s">
        <v>10</v>
      </c>
      <c r="H3" s="34"/>
      <c r="I3" s="34"/>
      <c r="J3" s="34"/>
      <c r="K3" s="34" t="s">
        <v>71</v>
      </c>
      <c r="L3" s="34"/>
      <c r="M3" s="34" t="s">
        <v>1</v>
      </c>
      <c r="N3" s="34" t="s">
        <v>3</v>
      </c>
      <c r="O3" s="36" t="s">
        <v>2</v>
      </c>
    </row>
    <row r="4" spans="1:15" s="1" customFormat="1" ht="21" customHeight="1" thickBot="1">
      <c r="A4" s="49"/>
      <c r="B4" s="52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4" t="s">
        <v>5</v>
      </c>
      <c r="L4" s="28" t="s">
        <v>6</v>
      </c>
      <c r="M4" s="35"/>
      <c r="N4" s="35"/>
      <c r="O4" s="37"/>
    </row>
    <row r="5" spans="1:15" ht="16">
      <c r="A5" s="38" t="s">
        <v>45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5">
      <c r="A6" s="8" t="s">
        <v>32</v>
      </c>
      <c r="B6" s="7" t="s">
        <v>53</v>
      </c>
      <c r="C6" s="7" t="s">
        <v>68</v>
      </c>
      <c r="D6" s="7" t="s">
        <v>47</v>
      </c>
      <c r="E6" s="7" t="s">
        <v>88</v>
      </c>
      <c r="F6" s="7" t="s">
        <v>79</v>
      </c>
      <c r="G6" s="14" t="s">
        <v>22</v>
      </c>
      <c r="H6" s="14" t="s">
        <v>16</v>
      </c>
      <c r="I6" s="14" t="s">
        <v>18</v>
      </c>
      <c r="J6" s="8"/>
      <c r="K6" s="8" t="s">
        <v>21</v>
      </c>
      <c r="L6" s="29">
        <v>71</v>
      </c>
      <c r="M6" s="8" t="str">
        <f>"168,5"</f>
        <v>168,5</v>
      </c>
      <c r="N6" s="8" t="str">
        <f>"5639,3823"</f>
        <v>5639,3823</v>
      </c>
      <c r="O6" s="7"/>
    </row>
    <row r="7" spans="1:15">
      <c r="B7" s="5" t="s">
        <v>9</v>
      </c>
    </row>
    <row r="8" spans="1:15">
      <c r="B8" s="5" t="s">
        <v>9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40" t="s">
        <v>63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74</v>
      </c>
      <c r="B3" s="51" t="s">
        <v>0</v>
      </c>
      <c r="C3" s="50" t="s">
        <v>82</v>
      </c>
      <c r="D3" s="50" t="s">
        <v>7</v>
      </c>
      <c r="E3" s="34" t="s">
        <v>83</v>
      </c>
      <c r="F3" s="34" t="s">
        <v>8</v>
      </c>
      <c r="G3" s="34" t="s">
        <v>10</v>
      </c>
      <c r="H3" s="34"/>
      <c r="I3" s="34"/>
      <c r="J3" s="34"/>
      <c r="K3" s="34" t="s">
        <v>37</v>
      </c>
      <c r="L3" s="34" t="s">
        <v>3</v>
      </c>
      <c r="M3" s="36" t="s">
        <v>2</v>
      </c>
    </row>
    <row r="4" spans="1:13" s="1" customFormat="1" ht="21" customHeight="1" thickBot="1">
      <c r="A4" s="49"/>
      <c r="B4" s="52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45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8" t="s">
        <v>32</v>
      </c>
      <c r="B6" s="7" t="s">
        <v>40</v>
      </c>
      <c r="C6" s="7" t="s">
        <v>41</v>
      </c>
      <c r="D6" s="7" t="s">
        <v>38</v>
      </c>
      <c r="E6" s="7" t="s">
        <v>84</v>
      </c>
      <c r="F6" s="7" t="s">
        <v>80</v>
      </c>
      <c r="G6" s="14" t="s">
        <v>13</v>
      </c>
      <c r="H6" s="14" t="s">
        <v>14</v>
      </c>
      <c r="I6" s="13" t="s">
        <v>15</v>
      </c>
      <c r="J6" s="8"/>
      <c r="K6" s="8" t="str">
        <f>"150,0"</f>
        <v>150,0</v>
      </c>
      <c r="L6" s="8" t="str">
        <f>"117,0600"</f>
        <v>117,0600</v>
      </c>
      <c r="M6" s="7" t="s">
        <v>72</v>
      </c>
    </row>
    <row r="7" spans="1:13">
      <c r="B7" s="5" t="s">
        <v>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7.6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" style="5" customWidth="1"/>
    <col min="14" max="16384" width="9.1640625" style="3"/>
  </cols>
  <sheetData>
    <row r="1" spans="1:13" s="2" customFormat="1" ht="29" customHeight="1">
      <c r="A1" s="40" t="s">
        <v>65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74</v>
      </c>
      <c r="B3" s="51" t="s">
        <v>0</v>
      </c>
      <c r="C3" s="50" t="s">
        <v>82</v>
      </c>
      <c r="D3" s="50" t="s">
        <v>7</v>
      </c>
      <c r="E3" s="34" t="s">
        <v>83</v>
      </c>
      <c r="F3" s="34" t="s">
        <v>8</v>
      </c>
      <c r="G3" s="34" t="s">
        <v>10</v>
      </c>
      <c r="H3" s="34"/>
      <c r="I3" s="34"/>
      <c r="J3" s="34"/>
      <c r="K3" s="34" t="s">
        <v>37</v>
      </c>
      <c r="L3" s="34" t="s">
        <v>3</v>
      </c>
      <c r="M3" s="36" t="s">
        <v>2</v>
      </c>
    </row>
    <row r="4" spans="1:13" s="1" customFormat="1" ht="21" customHeight="1" thickBot="1">
      <c r="A4" s="49"/>
      <c r="B4" s="52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45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10" t="s">
        <v>32</v>
      </c>
      <c r="B6" s="9" t="s">
        <v>49</v>
      </c>
      <c r="C6" s="9" t="s">
        <v>50</v>
      </c>
      <c r="D6" s="9" t="s">
        <v>39</v>
      </c>
      <c r="E6" s="9" t="s">
        <v>84</v>
      </c>
      <c r="F6" s="9" t="s">
        <v>76</v>
      </c>
      <c r="G6" s="15" t="s">
        <v>19</v>
      </c>
      <c r="H6" s="15" t="s">
        <v>24</v>
      </c>
      <c r="I6" s="15" t="s">
        <v>28</v>
      </c>
      <c r="J6" s="10"/>
      <c r="K6" s="10" t="str">
        <f>"120,0"</f>
        <v>120,0</v>
      </c>
      <c r="L6" s="10" t="str">
        <f>"122,4720"</f>
        <v>122,4720</v>
      </c>
      <c r="M6" s="9"/>
    </row>
    <row r="7" spans="1:13">
      <c r="A7" s="12" t="s">
        <v>32</v>
      </c>
      <c r="B7" s="11" t="s">
        <v>49</v>
      </c>
      <c r="C7" s="11" t="s">
        <v>69</v>
      </c>
      <c r="D7" s="11" t="s">
        <v>39</v>
      </c>
      <c r="E7" s="11" t="s">
        <v>87</v>
      </c>
      <c r="F7" s="11" t="s">
        <v>76</v>
      </c>
      <c r="G7" s="17" t="s">
        <v>19</v>
      </c>
      <c r="H7" s="17" t="s">
        <v>24</v>
      </c>
      <c r="I7" s="17" t="s">
        <v>28</v>
      </c>
      <c r="J7" s="12"/>
      <c r="K7" s="12" t="str">
        <f>"120,0"</f>
        <v>120,0</v>
      </c>
      <c r="L7" s="12" t="str">
        <f>"143,0473"</f>
        <v>143,0473</v>
      </c>
      <c r="M7" s="11"/>
    </row>
    <row r="8" spans="1:13">
      <c r="B8" s="5" t="s">
        <v>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6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40" t="s">
        <v>61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74</v>
      </c>
      <c r="B3" s="51" t="s">
        <v>0</v>
      </c>
      <c r="C3" s="50" t="s">
        <v>82</v>
      </c>
      <c r="D3" s="50" t="s">
        <v>7</v>
      </c>
      <c r="E3" s="34" t="s">
        <v>83</v>
      </c>
      <c r="F3" s="34" t="s">
        <v>8</v>
      </c>
      <c r="G3" s="34" t="s">
        <v>10</v>
      </c>
      <c r="H3" s="34"/>
      <c r="I3" s="34"/>
      <c r="J3" s="34"/>
      <c r="K3" s="34" t="s">
        <v>37</v>
      </c>
      <c r="L3" s="34" t="s">
        <v>3</v>
      </c>
      <c r="M3" s="36" t="s">
        <v>2</v>
      </c>
    </row>
    <row r="4" spans="1:13" s="1" customFormat="1" ht="21" customHeight="1" thickBot="1">
      <c r="A4" s="49"/>
      <c r="B4" s="52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31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10" t="s">
        <v>32</v>
      </c>
      <c r="B6" s="9" t="s">
        <v>54</v>
      </c>
      <c r="C6" s="9" t="s">
        <v>55</v>
      </c>
      <c r="D6" s="9" t="s">
        <v>56</v>
      </c>
      <c r="E6" s="9" t="s">
        <v>84</v>
      </c>
      <c r="F6" s="9" t="s">
        <v>76</v>
      </c>
      <c r="G6" s="15" t="s">
        <v>20</v>
      </c>
      <c r="H6" s="15" t="s">
        <v>36</v>
      </c>
      <c r="I6" s="16" t="s">
        <v>27</v>
      </c>
      <c r="J6" s="10"/>
      <c r="K6" s="10" t="str">
        <f>"192,5"</f>
        <v>192,5</v>
      </c>
      <c r="L6" s="10" t="str">
        <f>"114,4990"</f>
        <v>114,4990</v>
      </c>
      <c r="M6" s="9"/>
    </row>
    <row r="7" spans="1:13">
      <c r="A7" s="12" t="s">
        <v>32</v>
      </c>
      <c r="B7" s="11" t="s">
        <v>54</v>
      </c>
      <c r="C7" s="11" t="s">
        <v>70</v>
      </c>
      <c r="D7" s="11" t="s">
        <v>56</v>
      </c>
      <c r="E7" s="11" t="s">
        <v>85</v>
      </c>
      <c r="F7" s="11" t="s">
        <v>76</v>
      </c>
      <c r="G7" s="17" t="s">
        <v>20</v>
      </c>
      <c r="H7" s="17" t="s">
        <v>36</v>
      </c>
      <c r="I7" s="18" t="s">
        <v>27</v>
      </c>
      <c r="J7" s="12"/>
      <c r="K7" s="12" t="str">
        <f>"192,5"</f>
        <v>192,5</v>
      </c>
      <c r="L7" s="12" t="str">
        <f>"115,0715"</f>
        <v>115,0715</v>
      </c>
      <c r="M7" s="11"/>
    </row>
    <row r="8" spans="1:13">
      <c r="B8" s="5" t="s">
        <v>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2.33203125" style="5" customWidth="1"/>
    <col min="3" max="3" width="26.33203125" style="5" bestFit="1" customWidth="1"/>
    <col min="4" max="4" width="21.5" style="5" bestFit="1" customWidth="1"/>
    <col min="5" max="5" width="15.1640625" style="5" bestFit="1" customWidth="1"/>
    <col min="6" max="6" width="17.5" style="5" bestFit="1" customWidth="1"/>
    <col min="7" max="9" width="5.5" style="6" customWidth="1"/>
    <col min="10" max="10" width="4.83203125" style="6" customWidth="1"/>
    <col min="11" max="11" width="12.83203125" style="6" customWidth="1"/>
    <col min="12" max="12" width="12.1640625" style="6" customWidth="1"/>
    <col min="13" max="13" width="7.83203125" style="6" bestFit="1" customWidth="1"/>
    <col min="14" max="14" width="9.5" style="6" bestFit="1" customWidth="1"/>
    <col min="15" max="15" width="18" style="5" customWidth="1"/>
    <col min="16" max="16384" width="9.1640625" style="3"/>
  </cols>
  <sheetData>
    <row r="1" spans="1:15" s="2" customFormat="1" ht="29" customHeight="1">
      <c r="A1" s="40" t="s">
        <v>73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s="2" customFormat="1" ht="62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s="1" customFormat="1" ht="12.75" customHeight="1">
      <c r="A3" s="48" t="s">
        <v>74</v>
      </c>
      <c r="B3" s="51" t="s">
        <v>0</v>
      </c>
      <c r="C3" s="50" t="s">
        <v>82</v>
      </c>
      <c r="D3" s="50" t="s">
        <v>7</v>
      </c>
      <c r="E3" s="34" t="s">
        <v>83</v>
      </c>
      <c r="F3" s="34" t="s">
        <v>8</v>
      </c>
      <c r="G3" s="34" t="s">
        <v>10</v>
      </c>
      <c r="H3" s="34"/>
      <c r="I3" s="34"/>
      <c r="J3" s="34"/>
      <c r="K3" s="34" t="s">
        <v>71</v>
      </c>
      <c r="L3" s="34"/>
      <c r="M3" s="34" t="s">
        <v>1</v>
      </c>
      <c r="N3" s="34" t="s">
        <v>3</v>
      </c>
      <c r="O3" s="36" t="s">
        <v>2</v>
      </c>
    </row>
    <row r="4" spans="1:15" s="1" customFormat="1" ht="21" customHeight="1" thickBot="1">
      <c r="A4" s="49"/>
      <c r="B4" s="52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4" t="s">
        <v>5</v>
      </c>
      <c r="L4" s="4" t="s">
        <v>6</v>
      </c>
      <c r="M4" s="35"/>
      <c r="N4" s="35"/>
      <c r="O4" s="37"/>
    </row>
    <row r="5" spans="1:15" ht="16">
      <c r="A5" s="38" t="s">
        <v>30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5">
      <c r="A6" s="8" t="s">
        <v>32</v>
      </c>
      <c r="B6" s="7" t="s">
        <v>42</v>
      </c>
      <c r="C6" s="7" t="s">
        <v>43</v>
      </c>
      <c r="D6" s="7" t="s">
        <v>44</v>
      </c>
      <c r="E6" s="7" t="s">
        <v>84</v>
      </c>
      <c r="F6" s="7" t="s">
        <v>78</v>
      </c>
      <c r="G6" s="14" t="s">
        <v>25</v>
      </c>
      <c r="H6" s="14" t="s">
        <v>17</v>
      </c>
      <c r="I6" s="13" t="s">
        <v>29</v>
      </c>
      <c r="J6" s="8"/>
      <c r="K6" s="8" t="s">
        <v>14</v>
      </c>
      <c r="L6" s="29">
        <v>10</v>
      </c>
      <c r="M6" s="8" t="str">
        <f>"220,0"</f>
        <v>220,0</v>
      </c>
      <c r="N6" s="8" t="str">
        <f>"7726,8599"</f>
        <v>7726,8599</v>
      </c>
      <c r="O6" s="7"/>
    </row>
    <row r="7" spans="1:15">
      <c r="B7" s="5" t="s">
        <v>9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ФЖД ЖД Любители ДК</vt:lpstr>
      <vt:lpstr>ФЖД ЖД Любители</vt:lpstr>
      <vt:lpstr>ФЖД ЖД Армейский жим</vt:lpstr>
      <vt:lpstr>ФЖД ЖД Военный жим</vt:lpstr>
      <vt:lpstr>ФЖД Любители ДК жим на макс.</vt:lpstr>
      <vt:lpstr>ФЖД Любители жим на макс.</vt:lpstr>
      <vt:lpstr>ФЖД Военный жим на макс.</vt:lpstr>
      <vt:lpstr>ФЖД Тяговое двоеборье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2021-07-05T20:12:42Z</dcterms:modified>
</cp:coreProperties>
</file>