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3"/>
  <workbookPr codeName="ЭтаКнига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Октябрь/"/>
    </mc:Choice>
  </mc:AlternateContent>
  <xr:revisionPtr revIDLastSave="0" documentId="13_ncr:1_{382FFE87-0B96-4C48-84EE-B3981309782C}" xr6:coauthVersionLast="45" xr6:coauthVersionMax="45" xr10:uidLastSave="{00000000-0000-0000-0000-000000000000}"/>
  <bookViews>
    <workbookView xWindow="0" yWindow="460" windowWidth="28800" windowHeight="16100" xr2:uid="{00000000-000D-0000-FFFF-FFFF00000000}"/>
  </bookViews>
  <sheets>
    <sheet name="IPL Жим без экипировки " sheetId="10" r:id="rId1"/>
    <sheet name="IPL Тяга без экипировки" sheetId="14" r:id="rId2"/>
    <sheet name="СПР Подъем на бицепс" sheetId="1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" i="15" l="1"/>
  <c r="L18" i="15" l="1"/>
  <c r="E18" i="15" s="1"/>
  <c r="L16" i="15"/>
  <c r="E16" i="15" s="1"/>
  <c r="E6" i="15"/>
  <c r="L23" i="14"/>
  <c r="E23" i="14" s="1"/>
  <c r="L20" i="14"/>
  <c r="E20" i="14" s="1"/>
  <c r="L14" i="14"/>
  <c r="E14" i="14" s="1"/>
  <c r="L11" i="14"/>
  <c r="E11" i="14" s="1"/>
  <c r="L10" i="14"/>
  <c r="E10" i="14" s="1"/>
  <c r="L9" i="14"/>
  <c r="E9" i="14" s="1"/>
  <c r="L46" i="10"/>
  <c r="E46" i="10" s="1"/>
  <c r="L45" i="10"/>
  <c r="E45" i="10" s="1"/>
  <c r="L47" i="10"/>
  <c r="E47" i="10" s="1"/>
  <c r="L36" i="10"/>
  <c r="E36" i="10" s="1"/>
  <c r="L33" i="10"/>
  <c r="E33" i="10" s="1"/>
  <c r="L32" i="10"/>
  <c r="E32" i="10" s="1"/>
  <c r="L16" i="10"/>
  <c r="E16" i="10" s="1"/>
  <c r="L19" i="10"/>
  <c r="E19" i="10" s="1"/>
  <c r="L12" i="10"/>
  <c r="E12" i="10" s="1"/>
  <c r="L11" i="10"/>
  <c r="E11" i="10" s="1"/>
  <c r="L10" i="10"/>
  <c r="E10" i="10" s="1"/>
  <c r="L6" i="10"/>
  <c r="E6" i="10" s="1"/>
  <c r="L7" i="10"/>
  <c r="E7" i="10" s="1"/>
  <c r="L21" i="15" l="1"/>
  <c r="E21" i="15" s="1"/>
  <c r="L17" i="15"/>
  <c r="E17" i="15" s="1"/>
  <c r="L13" i="15"/>
  <c r="E13" i="15" s="1"/>
  <c r="L12" i="15"/>
  <c r="E12" i="15" s="1"/>
  <c r="L9" i="15"/>
  <c r="E9" i="15" s="1"/>
  <c r="L32" i="14" l="1"/>
  <c r="L29" i="14"/>
  <c r="E29" i="14" s="1"/>
  <c r="L26" i="14"/>
  <c r="E26" i="14" s="1"/>
  <c r="L17" i="14"/>
  <c r="E17" i="14" s="1"/>
  <c r="L6" i="14"/>
  <c r="L20" i="10"/>
  <c r="E20" i="10" s="1"/>
  <c r="L13" i="10"/>
  <c r="E13" i="10" s="1"/>
  <c r="L69" i="10"/>
  <c r="E69" i="10" s="1"/>
  <c r="L68" i="10"/>
  <c r="E68" i="10" s="1"/>
  <c r="L65" i="10"/>
  <c r="L64" i="10"/>
  <c r="L63" i="10"/>
  <c r="E63" i="10" s="1"/>
  <c r="L60" i="10"/>
  <c r="L59" i="10"/>
  <c r="E59" i="10" s="1"/>
  <c r="L58" i="10"/>
  <c r="L57" i="10"/>
  <c r="L54" i="10"/>
  <c r="L53" i="10"/>
  <c r="E53" i="10" s="1"/>
  <c r="L52" i="10"/>
  <c r="E52" i="10" s="1"/>
  <c r="L51" i="10"/>
  <c r="L48" i="10"/>
  <c r="L44" i="10"/>
  <c r="L41" i="10"/>
  <c r="E41" i="10" s="1"/>
  <c r="L40" i="10"/>
  <c r="E40" i="10" s="1"/>
  <c r="L39" i="10"/>
  <c r="E39" i="10" s="1"/>
  <c r="L28" i="10"/>
  <c r="E28" i="10" s="1"/>
  <c r="L29" i="10"/>
  <c r="L27" i="10"/>
  <c r="L24" i="10"/>
  <c r="E24" i="10" s="1"/>
  <c r="L23" i="10"/>
  <c r="E64" i="10" l="1"/>
  <c r="E29" i="10"/>
  <c r="E32" i="14"/>
  <c r="E6" i="14"/>
  <c r="E65" i="10"/>
  <c r="E57" i="10"/>
  <c r="E58" i="10"/>
  <c r="E60" i="10"/>
  <c r="E54" i="10"/>
  <c r="E51" i="10"/>
  <c r="E48" i="10"/>
  <c r="E44" i="10"/>
  <c r="E23" i="10"/>
  <c r="E27" i="10"/>
</calcChain>
</file>

<file path=xl/sharedStrings.xml><?xml version="1.0" encoding="utf-8"?>
<sst xmlns="http://schemas.openxmlformats.org/spreadsheetml/2006/main" count="351" uniqueCount="159">
  <si>
    <t>ФИО</t>
  </si>
  <si>
    <t>Собственный вес</t>
  </si>
  <si>
    <t>Город/область</t>
  </si>
  <si>
    <t>Жим</t>
  </si>
  <si>
    <t>Результат</t>
  </si>
  <si>
    <t>Очки</t>
  </si>
  <si>
    <t>ВЕСОВАЯ КАТЕГОРИЯ  52</t>
  </si>
  <si>
    <t>Новокузнецк/Кемеровская область</t>
  </si>
  <si>
    <t>Прокопьевск/Кемеровская область</t>
  </si>
  <si>
    <t>ВЕСОВАЯ КАТЕГОРИЯ  75</t>
  </si>
  <si>
    <t>ВЕСОВАЯ КАТЕГОРИЯ  90</t>
  </si>
  <si>
    <t>ВЕСОВАЯ КАТЕГОРИЯ  100</t>
  </si>
  <si>
    <t>ВЕСОВАЯ КАТЕГОРИЯ  110</t>
  </si>
  <si>
    <t>Белово/Кемеровская область</t>
  </si>
  <si>
    <t xml:space="preserve">Абсолютный зачёт </t>
  </si>
  <si>
    <t>Мужчины</t>
  </si>
  <si>
    <t xml:space="preserve">ФИО </t>
  </si>
  <si>
    <t xml:space="preserve">Возрастная группа </t>
  </si>
  <si>
    <t>ВЕСОВАЯ КАТЕГОРИЯ  56</t>
  </si>
  <si>
    <t>Собственный  вес</t>
  </si>
  <si>
    <t>Тяга</t>
  </si>
  <si>
    <t>Дощицина Анастасия</t>
  </si>
  <si>
    <t>Wilks</t>
  </si>
  <si>
    <t>Открытая</t>
  </si>
  <si>
    <t>ВЕСОВАЯ КАТЕГОРИЯ  67.5</t>
  </si>
  <si>
    <t>ВЕСОВАЯ КАТЕГОРИЯ  82.5</t>
  </si>
  <si>
    <t>Рек</t>
  </si>
  <si>
    <t>ВЕСОВАЯ КАТЕГОРИЯ  60</t>
  </si>
  <si>
    <t>Киселевск/Кемеровская область</t>
  </si>
  <si>
    <t>Веремей Владимир</t>
  </si>
  <si>
    <t>Осинники/Кемеровская область</t>
  </si>
  <si>
    <t>Ковалев Захар</t>
  </si>
  <si>
    <t>Найман Артем</t>
  </si>
  <si>
    <t>Тутаев Данил</t>
  </si>
  <si>
    <t>Зайнудинов Марат</t>
  </si>
  <si>
    <t>Собственный 
вес</t>
  </si>
  <si>
    <t>Gloss</t>
  </si>
  <si>
    <t>Город/Область</t>
  </si>
  <si>
    <t>ВЕСОВАЯ КАТЕГОРИЯ   75</t>
  </si>
  <si>
    <t/>
  </si>
  <si>
    <t>ВЕСОВАЯ КАТЕГОРИЯ   56</t>
  </si>
  <si>
    <t>ВЕСОВАЯ КАТЕГОРИЯ   67.5</t>
  </si>
  <si>
    <t>ВЕСОВАЯ КАТЕГОРИЯ   82.5</t>
  </si>
  <si>
    <t>ВЕСОВАЯ КАТЕГОРИЯ   90</t>
  </si>
  <si>
    <t>Шелепов Иван</t>
  </si>
  <si>
    <t>Открытая (24.09.1995)/26</t>
  </si>
  <si>
    <t>Эглит Татьяна</t>
  </si>
  <si>
    <t>Мастера 40-44 (16.11.1980)/40</t>
  </si>
  <si>
    <t>ВЕСОВАЯ КАТЕГОРИЯ  48</t>
  </si>
  <si>
    <t>Открытая (16.11.1980)/40</t>
  </si>
  <si>
    <t>Пожникова Полина</t>
  </si>
  <si>
    <t>Лебедева Алина</t>
  </si>
  <si>
    <t>Кажушка Мария</t>
  </si>
  <si>
    <t>Открытая (30.03.1985)/36</t>
  </si>
  <si>
    <t>Открытая (20.06.1990)/30</t>
  </si>
  <si>
    <t>Климова Мария</t>
  </si>
  <si>
    <t>Открытая (24.04.1987)/34</t>
  </si>
  <si>
    <t>Макурина Марина</t>
  </si>
  <si>
    <t>Мастера 45-49 (28.02.1975)/46</t>
  </si>
  <si>
    <t>Тагильцева Софья</t>
  </si>
  <si>
    <t>Открытая (26.02.1997)/24</t>
  </si>
  <si>
    <t>Бокова Наталья</t>
  </si>
  <si>
    <t>Открытая (03.01.1986)/35</t>
  </si>
  <si>
    <t>Наумова Ольга</t>
  </si>
  <si>
    <t>Открытая (11.12.1986)/34</t>
  </si>
  <si>
    <t>Ярилов Семен</t>
  </si>
  <si>
    <t>Замирохин Михаил</t>
  </si>
  <si>
    <t>Барамыков Дмитрий</t>
  </si>
  <si>
    <t>Зайнутдинов Марат</t>
  </si>
  <si>
    <t>Демихов Виталий</t>
  </si>
  <si>
    <t>Исаев Евгений</t>
  </si>
  <si>
    <t>Валышев Данил</t>
  </si>
  <si>
    <t>Юниоры 20-23 (20.12.1999)/21</t>
  </si>
  <si>
    <t>Хлебников Антон</t>
  </si>
  <si>
    <t>Открытая (30.11.1992)/28</t>
  </si>
  <si>
    <t>Куклин Евгений</t>
  </si>
  <si>
    <t>Открытая (16.12.1981)/39</t>
  </si>
  <si>
    <t>Новосибирск/Кемеровская область</t>
  </si>
  <si>
    <t>Ридель Константин</t>
  </si>
  <si>
    <t>Открытая (04.02.1984)/37</t>
  </si>
  <si>
    <t>Куклин Денис</t>
  </si>
  <si>
    <t>Открытая (06.09.1989)/32</t>
  </si>
  <si>
    <t>Богданов Никита</t>
  </si>
  <si>
    <t>Открытая (12.10.1993)/27</t>
  </si>
  <si>
    <t>Митин Антон</t>
  </si>
  <si>
    <t>Открытая (02.11.1985)/35</t>
  </si>
  <si>
    <t>Сюняйкин Евгений</t>
  </si>
  <si>
    <t>Мастера 40-44 (13.08.1980)/41</t>
  </si>
  <si>
    <t>Филимонычев Сергей</t>
  </si>
  <si>
    <t>Шабин Павел</t>
  </si>
  <si>
    <t>Открытая (04.05.1984)/37</t>
  </si>
  <si>
    <t>Кирьяков Руслан</t>
  </si>
  <si>
    <t>Открытая (17.04.1986)/35</t>
  </si>
  <si>
    <t>Тарахин Игорь</t>
  </si>
  <si>
    <t>Открытая (01.02.1990)/31</t>
  </si>
  <si>
    <t>Рогожкин Денис</t>
  </si>
  <si>
    <t>Шаталов Евгений</t>
  </si>
  <si>
    <t>Открытая (18.07.1993)/28</t>
  </si>
  <si>
    <t>Воронов Владимир</t>
  </si>
  <si>
    <t>Мастера 45-49 (14.05.1972)/49</t>
  </si>
  <si>
    <t>Ельшин Константин</t>
  </si>
  <si>
    <t>Открытая (19.07.1986)/35</t>
  </si>
  <si>
    <t>Царапкин Никита</t>
  </si>
  <si>
    <t>Открытая (29.09.1991)/30</t>
  </si>
  <si>
    <t>Женщины</t>
  </si>
  <si>
    <t>Данилова Тамара</t>
  </si>
  <si>
    <t>Открытая (25.08.1994)/27</t>
  </si>
  <si>
    <t>Белова Вера</t>
  </si>
  <si>
    <t>Мастера 60-64 (21.04.1961)/60</t>
  </si>
  <si>
    <t>Пфафенрод Анастасия</t>
  </si>
  <si>
    <t>Кузнецов Никита</t>
  </si>
  <si>
    <t>Новашов Алексей</t>
  </si>
  <si>
    <t>Косов Константин</t>
  </si>
  <si>
    <t>Юноши 15-19 (14.02.2004)/17</t>
  </si>
  <si>
    <t>Ярцев Степан</t>
  </si>
  <si>
    <t>Заболотний Владислав</t>
  </si>
  <si>
    <t>Баклаков Александр</t>
  </si>
  <si>
    <t>Открытая (15.09.1988)/33</t>
  </si>
  <si>
    <t>Самаев Евгений</t>
  </si>
  <si>
    <t>Открытая (24.06.1996)/25</t>
  </si>
  <si>
    <t>Букреев Семен</t>
  </si>
  <si>
    <t>Открытая (22.07.1983)/38</t>
  </si>
  <si>
    <t>Корогодов Никита</t>
  </si>
  <si>
    <t>Открытая (21.01.1997)/24</t>
  </si>
  <si>
    <t>Юноши 15-19 (17.06.2008)/13</t>
  </si>
  <si>
    <t>Юноши 15-19 (06.03.2009)/12</t>
  </si>
  <si>
    <t>Юноши 15-19 (29.03.2009)/12</t>
  </si>
  <si>
    <t>Юноши 15-19 (15.12.2005)/15</t>
  </si>
  <si>
    <t>Юноши 15-19 (15.02.2005)/16</t>
  </si>
  <si>
    <t>Юноши 15-19 (12.03.2008)/13</t>
  </si>
  <si>
    <t>Юноши 15-19 (22.06.2005)/16</t>
  </si>
  <si>
    <t>Юноши 15-19 (16.08.2008)/13</t>
  </si>
  <si>
    <t>Юноши 15-19 (28.01.2008)/13</t>
  </si>
  <si>
    <t>Юноши 15-19 (01.12.2008)/12</t>
  </si>
  <si>
    <t>Юноши 15-19 (01.08.2009)/12</t>
  </si>
  <si>
    <t>Юноши 15-19 (09.07.2002)/19</t>
  </si>
  <si>
    <t>Юноши 15-19 (24.03.2004)/17</t>
  </si>
  <si>
    <t>Юноши 15-19 (08.01.2006)/15</t>
  </si>
  <si>
    <t>Юноши 13-19 (15.02.2005)/16</t>
  </si>
  <si>
    <t>Юноши 13-19 (05.05.2006)/15</t>
  </si>
  <si>
    <t>Открытый Кубок города Прокопьевска
СПР Строгий подъем штанги на бицепс
Прокопьевск/Кемеровская область, 03 октября 2021 года</t>
  </si>
  <si>
    <t>Открытый Кубок города Прокопьевска
IPL Жим лежа без экипировки
Прокопьевск/Кемеровская область, 03 октября 2021 года</t>
  </si>
  <si>
    <t>Открытый Кубок города Прокопьевска
IPL Становая тяга без экипировки
Прокопьевск/Кемеровская область, 03 октября 2021 года</t>
  </si>
  <si>
    <t>Девушки 15-19 (26.11.2001)/19</t>
  </si>
  <si>
    <t>Девушки 15-19 (01.10.2005)/16</t>
  </si>
  <si>
    <t>Весовая категория</t>
  </si>
  <si>
    <t>№</t>
  </si>
  <si>
    <t>O</t>
  </si>
  <si>
    <t xml:space="preserve">O </t>
  </si>
  <si>
    <t xml:space="preserve">
Дата рождения/Возраст</t>
  </si>
  <si>
    <t>Возрастная группа</t>
  </si>
  <si>
    <t>T</t>
  </si>
  <si>
    <t>J</t>
  </si>
  <si>
    <t>M5</t>
  </si>
  <si>
    <t>M1</t>
  </si>
  <si>
    <t>M2</t>
  </si>
  <si>
    <t xml:space="preserve">               Дата рождения/возраст</t>
  </si>
  <si>
    <t xml:space="preserve">Возрастная группа      </t>
  </si>
  <si>
    <t xml:space="preserve">             Дата рождения/возраст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</si>
</sst>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i/>
      <sz val="12"/>
      <name val="Arial Cyr"/>
      <charset val="204"/>
    </font>
    <font>
      <b/>
      <sz val="24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i/>
      <sz val="12"/>
      <name val="Arial"/>
      <family val="2"/>
      <charset val="204"/>
    </font>
    <font>
      <b/>
      <strike/>
      <sz val="10"/>
      <color rgb="FFFF0000"/>
      <name val="Arial Cyr"/>
      <charset val="204"/>
    </font>
    <font>
      <b/>
      <strike/>
      <sz val="10"/>
      <color theme="5"/>
      <name val="Arial Cyr"/>
      <charset val="204"/>
    </font>
    <font>
      <b/>
      <strike/>
      <sz val="10"/>
      <color rgb="FFC0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7E4BE"/>
        <bgColor indexed="64"/>
      </patternFill>
    </fill>
    <fill>
      <patternFill patternType="solid">
        <fgColor theme="6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6">
    <xf numFmtId="0" fontId="0" fillId="0" borderId="0" xfId="0"/>
    <xf numFmtId="0" fontId="0" fillId="0" borderId="0" xfId="0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 vertical="center"/>
    </xf>
    <xf numFmtId="49" fontId="0" fillId="0" borderId="0" xfId="0" applyNumberFormat="1"/>
    <xf numFmtId="49" fontId="1" fillId="0" borderId="0" xfId="0" applyNumberFormat="1" applyFont="1" applyAlignment="1">
      <alignment horizontal="center"/>
    </xf>
    <xf numFmtId="49" fontId="5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/>
    </xf>
    <xf numFmtId="49" fontId="0" fillId="0" borderId="7" xfId="0" applyNumberFormat="1" applyFill="1" applyBorder="1" applyAlignment="1">
      <alignment horizontal="center"/>
    </xf>
    <xf numFmtId="49" fontId="0" fillId="0" borderId="7" xfId="0" applyNumberFormat="1" applyFill="1" applyBorder="1" applyAlignment="1">
      <alignment horizontal="center" vertical="center"/>
    </xf>
    <xf numFmtId="49" fontId="0" fillId="0" borderId="4" xfId="0" applyNumberFormat="1" applyBorder="1" applyAlignment="1">
      <alignment horizontal="center"/>
    </xf>
    <xf numFmtId="49" fontId="0" fillId="0" borderId="4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9" xfId="0" applyNumberFormat="1" applyBorder="1" applyAlignment="1">
      <alignment horizontal="center"/>
    </xf>
    <xf numFmtId="49" fontId="1" fillId="0" borderId="9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vertical="center"/>
    </xf>
    <xf numFmtId="0" fontId="0" fillId="0" borderId="0" xfId="0" applyBorder="1"/>
    <xf numFmtId="49" fontId="0" fillId="0" borderId="10" xfId="0" applyNumberFormat="1" applyBorder="1" applyAlignment="1">
      <alignment horizontal="center"/>
    </xf>
    <xf numFmtId="49" fontId="1" fillId="0" borderId="10" xfId="0" applyNumberFormat="1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Border="1" applyAlignment="1">
      <alignment horizontal="center"/>
    </xf>
    <xf numFmtId="49" fontId="1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2" fontId="0" fillId="0" borderId="4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7" xfId="0" applyNumberForma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165" fontId="1" fillId="0" borderId="4" xfId="0" applyNumberFormat="1" applyFont="1" applyBorder="1" applyAlignment="1">
      <alignment horizontal="center" vertical="center"/>
    </xf>
    <xf numFmtId="165" fontId="1" fillId="0" borderId="7" xfId="0" applyNumberFormat="1" applyFont="1" applyFill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1" fillId="0" borderId="10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2" fontId="0" fillId="0" borderId="10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7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0" fillId="0" borderId="7" xfId="0" applyNumberFormat="1" applyBorder="1" applyAlignment="1">
      <alignment horizontal="center"/>
    </xf>
    <xf numFmtId="49" fontId="1" fillId="0" borderId="7" xfId="0" applyNumberFormat="1" applyFon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164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49" fontId="0" fillId="0" borderId="17" xfId="0" applyNumberFormat="1" applyBorder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/>
    </xf>
    <xf numFmtId="2" fontId="0" fillId="0" borderId="7" xfId="0" applyNumberFormat="1" applyBorder="1" applyAlignment="1">
      <alignment horizontal="center"/>
    </xf>
    <xf numFmtId="49" fontId="0" fillId="0" borderId="19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/>
    </xf>
    <xf numFmtId="49" fontId="0" fillId="0" borderId="21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0" fillId="0" borderId="20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165" fontId="1" fillId="0" borderId="12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165" fontId="1" fillId="0" borderId="11" xfId="0" applyNumberFormat="1" applyFont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5" fontId="1" fillId="0" borderId="13" xfId="0" applyNumberFormat="1" applyFon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2" fontId="0" fillId="0" borderId="33" xfId="0" applyNumberFormat="1" applyBorder="1" applyAlignment="1">
      <alignment horizontal="center"/>
    </xf>
    <xf numFmtId="164" fontId="1" fillId="0" borderId="33" xfId="0" applyNumberFormat="1" applyFont="1" applyBorder="1" applyAlignment="1">
      <alignment horizontal="center" vertical="center"/>
    </xf>
    <xf numFmtId="165" fontId="1" fillId="0" borderId="33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33" xfId="0" applyNumberFormat="1" applyBorder="1" applyAlignment="1">
      <alignment horizontal="center"/>
    </xf>
    <xf numFmtId="49" fontId="1" fillId="0" borderId="32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 vertical="center"/>
    </xf>
    <xf numFmtId="164" fontId="1" fillId="3" borderId="10" xfId="0" applyNumberFormat="1" applyFont="1" applyFill="1" applyBorder="1" applyAlignment="1">
      <alignment horizontal="center" vertical="center"/>
    </xf>
    <xf numFmtId="164" fontId="9" fillId="0" borderId="10" xfId="0" applyNumberFormat="1" applyFont="1" applyBorder="1" applyAlignment="1">
      <alignment horizontal="center" vertical="center"/>
    </xf>
    <xf numFmtId="164" fontId="1" fillId="3" borderId="12" xfId="0" applyNumberFormat="1" applyFont="1" applyFill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/>
    </xf>
    <xf numFmtId="164" fontId="1" fillId="3" borderId="13" xfId="0" applyNumberFormat="1" applyFont="1" applyFill="1" applyBorder="1" applyAlignment="1">
      <alignment horizontal="center" vertical="center"/>
    </xf>
    <xf numFmtId="164" fontId="1" fillId="3" borderId="8" xfId="0" applyNumberFormat="1" applyFont="1" applyFill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5" fontId="0" fillId="0" borderId="7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10" fillId="0" borderId="12" xfId="0" applyNumberFormat="1" applyFont="1" applyFill="1" applyBorder="1" applyAlignment="1">
      <alignment horizontal="center" vertical="center"/>
    </xf>
    <xf numFmtId="164" fontId="10" fillId="0" borderId="4" xfId="0" applyNumberFormat="1" applyFont="1" applyFill="1" applyBorder="1" applyAlignment="1">
      <alignment horizontal="center" vertical="center"/>
    </xf>
    <xf numFmtId="164" fontId="10" fillId="2" borderId="10" xfId="0" applyNumberFormat="1" applyFont="1" applyFill="1" applyBorder="1" applyAlignment="1">
      <alignment horizontal="center" vertical="center"/>
    </xf>
    <xf numFmtId="164" fontId="10" fillId="2" borderId="4" xfId="0" applyNumberFormat="1" applyFont="1" applyFill="1" applyBorder="1" applyAlignment="1">
      <alignment horizontal="center" vertical="center"/>
    </xf>
    <xf numFmtId="164" fontId="1" fillId="4" borderId="4" xfId="0" applyNumberFormat="1" applyFont="1" applyFill="1" applyBorder="1" applyAlignment="1">
      <alignment horizontal="center" vertical="center"/>
    </xf>
    <xf numFmtId="164" fontId="1" fillId="4" borderId="10" xfId="0" applyNumberFormat="1" applyFont="1" applyFill="1" applyBorder="1" applyAlignment="1">
      <alignment horizontal="center" vertical="center"/>
    </xf>
    <xf numFmtId="164" fontId="1" fillId="4" borderId="7" xfId="0" applyNumberFormat="1" applyFont="1" applyFill="1" applyBorder="1" applyAlignment="1">
      <alignment horizontal="center" vertical="center"/>
    </xf>
    <xf numFmtId="164" fontId="1" fillId="4" borderId="11" xfId="0" applyNumberFormat="1" applyFont="1" applyFill="1" applyBorder="1" applyAlignment="1">
      <alignment horizontal="center" vertical="center"/>
    </xf>
    <xf numFmtId="164" fontId="1" fillId="4" borderId="0" xfId="0" applyNumberFormat="1" applyFont="1" applyFill="1" applyBorder="1" applyAlignment="1">
      <alignment horizontal="center" vertical="center"/>
    </xf>
    <xf numFmtId="164" fontId="1" fillId="4" borderId="12" xfId="0" applyNumberFormat="1" applyFont="1" applyFill="1" applyBorder="1" applyAlignment="1">
      <alignment horizontal="center" vertical="center"/>
    </xf>
    <xf numFmtId="164" fontId="1" fillId="4" borderId="9" xfId="0" applyNumberFormat="1" applyFont="1" applyFill="1" applyBorder="1" applyAlignment="1">
      <alignment horizontal="center" vertical="center"/>
    </xf>
    <xf numFmtId="164" fontId="1" fillId="4" borderId="17" xfId="0" applyNumberFormat="1" applyFont="1" applyFill="1" applyBorder="1" applyAlignment="1">
      <alignment horizontal="center" vertical="center"/>
    </xf>
    <xf numFmtId="164" fontId="1" fillId="4" borderId="33" xfId="0" applyNumberFormat="1" applyFont="1" applyFill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1" fontId="1" fillId="0" borderId="13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33" xfId="0" applyNumberFormat="1" applyFont="1" applyBorder="1" applyAlignment="1">
      <alignment horizontal="center"/>
    </xf>
    <xf numFmtId="1" fontId="1" fillId="0" borderId="13" xfId="0" applyNumberFormat="1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/>
    <xf numFmtId="165" fontId="1" fillId="0" borderId="7" xfId="0" applyNumberFormat="1" applyFont="1" applyBorder="1" applyAlignment="1">
      <alignment horizontal="center" vertical="center"/>
    </xf>
    <xf numFmtId="165" fontId="1" fillId="0" borderId="9" xfId="0" applyNumberFormat="1" applyFont="1" applyBorder="1" applyAlignment="1">
      <alignment horizontal="center" vertical="center"/>
    </xf>
    <xf numFmtId="49" fontId="0" fillId="0" borderId="19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0" borderId="0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164" fontId="1" fillId="4" borderId="20" xfId="0" applyNumberFormat="1" applyFont="1" applyFill="1" applyBorder="1" applyAlignment="1">
      <alignment horizontal="center" vertical="center"/>
    </xf>
    <xf numFmtId="164" fontId="1" fillId="4" borderId="32" xfId="0" applyNumberFormat="1" applyFont="1" applyFill="1" applyBorder="1" applyAlignment="1">
      <alignment horizontal="center" vertical="center"/>
    </xf>
    <xf numFmtId="164" fontId="1" fillId="4" borderId="19" xfId="0" applyNumberFormat="1" applyFont="1" applyFill="1" applyBorder="1" applyAlignment="1">
      <alignment horizontal="center" vertical="center"/>
    </xf>
    <xf numFmtId="164" fontId="1" fillId="4" borderId="6" xfId="0" applyNumberFormat="1" applyFont="1" applyFill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center" vertical="center"/>
    </xf>
    <xf numFmtId="164" fontId="1" fillId="4" borderId="13" xfId="0" applyNumberFormat="1" applyFont="1" applyFill="1" applyBorder="1" applyAlignment="1">
      <alignment horizontal="center" vertical="center"/>
    </xf>
    <xf numFmtId="164" fontId="10" fillId="0" borderId="10" xfId="0" applyNumberFormat="1" applyFont="1" applyFill="1" applyBorder="1" applyAlignment="1">
      <alignment horizontal="center" vertical="center"/>
    </xf>
    <xf numFmtId="164" fontId="10" fillId="0" borderId="11" xfId="0" applyNumberFormat="1" applyFont="1" applyFill="1" applyBorder="1" applyAlignment="1">
      <alignment horizontal="center" vertical="center"/>
    </xf>
    <xf numFmtId="164" fontId="10" fillId="0" borderId="13" xfId="0" applyNumberFormat="1" applyFont="1" applyFill="1" applyBorder="1" applyAlignment="1">
      <alignment horizontal="center" vertical="center"/>
    </xf>
    <xf numFmtId="164" fontId="10" fillId="0" borderId="6" xfId="0" applyNumberFormat="1" applyFont="1" applyFill="1" applyBorder="1" applyAlignment="1">
      <alignment horizontal="center" vertical="center"/>
    </xf>
    <xf numFmtId="164" fontId="10" fillId="0" borderId="8" xfId="0" applyNumberFormat="1" applyFont="1" applyFill="1" applyBorder="1" applyAlignment="1">
      <alignment horizontal="center" vertical="center"/>
    </xf>
    <xf numFmtId="164" fontId="10" fillId="0" borderId="21" xfId="0" applyNumberFormat="1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1" fontId="1" fillId="0" borderId="2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49" fontId="7" fillId="0" borderId="7" xfId="0" applyNumberFormat="1" applyFont="1" applyBorder="1" applyAlignment="1">
      <alignment vertical="center"/>
    </xf>
    <xf numFmtId="49" fontId="7" fillId="0" borderId="9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2" fontId="2" fillId="0" borderId="15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165" fontId="2" fillId="0" borderId="15" xfId="0" applyNumberFormat="1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/>
    </xf>
    <xf numFmtId="1" fontId="2" fillId="0" borderId="14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164" fontId="2" fillId="0" borderId="15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49" fontId="4" fillId="0" borderId="28" xfId="0" applyNumberFormat="1" applyFont="1" applyBorder="1" applyAlignment="1">
      <alignment horizontal="center" vertical="center" wrapText="1"/>
    </xf>
    <xf numFmtId="49" fontId="4" fillId="0" borderId="29" xfId="0" applyNumberFormat="1" applyFont="1" applyBorder="1" applyAlignment="1">
      <alignment horizontal="center" vertical="center" wrapText="1"/>
    </xf>
    <xf numFmtId="49" fontId="4" fillId="0" borderId="30" xfId="0" applyNumberFormat="1" applyFont="1" applyBorder="1" applyAlignment="1">
      <alignment horizontal="center" vertical="center" wrapText="1"/>
    </xf>
    <xf numFmtId="49" fontId="4" fillId="0" borderId="31" xfId="0" applyNumberFormat="1" applyFont="1" applyBorder="1" applyAlignment="1">
      <alignment horizontal="center" vertical="center" wrapText="1"/>
    </xf>
    <xf numFmtId="1" fontId="2" fillId="0" borderId="2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165" fontId="2" fillId="0" borderId="1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3"/>
  <sheetViews>
    <sheetView tabSelected="1" zoomScaleNormal="100" workbookViewId="0">
      <selection activeCell="M3" sqref="M3:M4"/>
    </sheetView>
  </sheetViews>
  <sheetFormatPr baseColWidth="10" defaultColWidth="8.6640625" defaultRowHeight="13"/>
  <cols>
    <col min="1" max="1" width="8.1640625" style="181" customWidth="1"/>
    <col min="2" max="2" width="22.5" style="3" customWidth="1"/>
    <col min="3" max="3" width="28" style="3" customWidth="1"/>
    <col min="4" max="4" width="18.6640625" style="47" bestFit="1" customWidth="1"/>
    <col min="5" max="5" width="12.5" style="54" customWidth="1"/>
    <col min="6" max="6" width="32.6640625" style="3" customWidth="1"/>
    <col min="7" max="9" width="5.5" style="11" customWidth="1"/>
    <col min="10" max="10" width="4.83203125" style="11" customWidth="1"/>
    <col min="11" max="11" width="11.83203125" style="72" customWidth="1"/>
    <col min="12" max="12" width="11.1640625" style="51" customWidth="1"/>
    <col min="13" max="13" width="23.1640625" style="12" customWidth="1"/>
  </cols>
  <sheetData>
    <row r="1" spans="1:13" s="1" customFormat="1" ht="15" customHeight="1">
      <c r="A1" s="223" t="s">
        <v>141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4"/>
    </row>
    <row r="2" spans="1:13" s="1" customFormat="1" ht="90" customHeight="1" thickBot="1">
      <c r="A2" s="223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4"/>
    </row>
    <row r="3" spans="1:13" s="2" customFormat="1" ht="12" customHeight="1">
      <c r="A3" s="231" t="s">
        <v>146</v>
      </c>
      <c r="B3" s="235" t="s">
        <v>0</v>
      </c>
      <c r="C3" s="225" t="s">
        <v>156</v>
      </c>
      <c r="D3" s="227" t="s">
        <v>1</v>
      </c>
      <c r="E3" s="229" t="s">
        <v>22</v>
      </c>
      <c r="F3" s="235" t="s">
        <v>2</v>
      </c>
      <c r="G3" s="235" t="s">
        <v>3</v>
      </c>
      <c r="H3" s="235"/>
      <c r="I3" s="235"/>
      <c r="J3" s="235"/>
      <c r="K3" s="237" t="s">
        <v>4</v>
      </c>
      <c r="L3" s="229" t="s">
        <v>5</v>
      </c>
      <c r="M3" s="233" t="s">
        <v>157</v>
      </c>
    </row>
    <row r="4" spans="1:13" s="2" customFormat="1" ht="21" customHeight="1" thickBot="1">
      <c r="A4" s="232"/>
      <c r="B4" s="236"/>
      <c r="C4" s="226"/>
      <c r="D4" s="228"/>
      <c r="E4" s="230"/>
      <c r="F4" s="236"/>
      <c r="G4" s="13">
        <v>1</v>
      </c>
      <c r="H4" s="13">
        <v>2</v>
      </c>
      <c r="I4" s="13">
        <v>3</v>
      </c>
      <c r="J4" s="13" t="s">
        <v>26</v>
      </c>
      <c r="K4" s="238"/>
      <c r="L4" s="230"/>
      <c r="M4" s="234"/>
    </row>
    <row r="5" spans="1:13" ht="16">
      <c r="A5" s="221" t="s">
        <v>48</v>
      </c>
      <c r="B5" s="221"/>
      <c r="C5" s="221"/>
      <c r="D5" s="221"/>
      <c r="E5" s="221"/>
      <c r="F5" s="221"/>
      <c r="G5" s="221"/>
      <c r="H5" s="221"/>
      <c r="I5" s="221"/>
      <c r="J5" s="221"/>
      <c r="K5" s="215"/>
      <c r="L5" s="215"/>
      <c r="M5" s="215"/>
    </row>
    <row r="6" spans="1:13" s="30" customFormat="1">
      <c r="A6" s="175">
        <v>1</v>
      </c>
      <c r="B6" s="83" t="s">
        <v>46</v>
      </c>
      <c r="C6" s="83" t="s">
        <v>49</v>
      </c>
      <c r="D6" s="55">
        <v>47.9</v>
      </c>
      <c r="E6" s="157">
        <f>L6/K6</f>
        <v>1.3264517487874996</v>
      </c>
      <c r="F6" s="185" t="s">
        <v>7</v>
      </c>
      <c r="G6" s="166">
        <v>50</v>
      </c>
      <c r="H6" s="165">
        <v>55</v>
      </c>
      <c r="I6" s="166">
        <v>57.5</v>
      </c>
      <c r="J6" s="32"/>
      <c r="K6" s="155">
        <v>57.5</v>
      </c>
      <c r="L6" s="183">
        <f>500/(594.31747775582-27.23842536447*D6+0.82112226871*D6*D6-0.00930733913*D6*D6*D6+0.00004731582*D6*D6*D6*D6-0.00000009054*D6*D6*D6*D6*D6)*K6</f>
        <v>76.270975555281225</v>
      </c>
      <c r="M6" s="19" t="s">
        <v>147</v>
      </c>
    </row>
    <row r="7" spans="1:13" s="30" customFormat="1">
      <c r="A7" s="177">
        <v>1</v>
      </c>
      <c r="B7" s="85" t="s">
        <v>46</v>
      </c>
      <c r="C7" s="85" t="s">
        <v>47</v>
      </c>
      <c r="D7" s="67">
        <v>47.9</v>
      </c>
      <c r="E7" s="159">
        <f>L7/K7</f>
        <v>1.3264517487874996</v>
      </c>
      <c r="F7" s="186" t="s">
        <v>7</v>
      </c>
      <c r="G7" s="170">
        <v>50</v>
      </c>
      <c r="H7" s="169">
        <v>55</v>
      </c>
      <c r="I7" s="170">
        <v>57.5</v>
      </c>
      <c r="J7" s="92"/>
      <c r="K7" s="156">
        <v>57.5</v>
      </c>
      <c r="L7" s="184">
        <f>500/(594.31747775582-27.23842536447*D7+0.82112226871*D7*D7-0.00930733913*D7*D7*D7+0.00004731582*D7*D7*D7*D7-0.00000009054*D7*D7*D7*D7*D7)*K7</f>
        <v>76.270975555281225</v>
      </c>
      <c r="M7" s="105" t="s">
        <v>154</v>
      </c>
    </row>
    <row r="8" spans="1:13" s="30" customFormat="1">
      <c r="A8" s="174"/>
      <c r="B8" s="58"/>
      <c r="C8" s="58"/>
      <c r="D8" s="59"/>
      <c r="E8" s="60"/>
      <c r="F8" s="58"/>
      <c r="G8" s="62"/>
      <c r="H8" s="62"/>
      <c r="I8" s="62"/>
      <c r="J8" s="62"/>
      <c r="K8" s="69"/>
      <c r="L8" s="63"/>
      <c r="M8" s="64"/>
    </row>
    <row r="9" spans="1:13" ht="16">
      <c r="A9" s="222" t="s">
        <v>6</v>
      </c>
      <c r="B9" s="222"/>
      <c r="C9" s="222"/>
      <c r="D9" s="222"/>
      <c r="E9" s="222"/>
      <c r="F9" s="222"/>
      <c r="G9" s="222"/>
      <c r="H9" s="222"/>
      <c r="I9" s="222"/>
      <c r="J9" s="222"/>
      <c r="K9" s="216"/>
      <c r="L9" s="217"/>
      <c r="M9" s="217"/>
    </row>
    <row r="10" spans="1:13">
      <c r="A10" s="176">
        <v>1</v>
      </c>
      <c r="B10" s="83" t="s">
        <v>50</v>
      </c>
      <c r="C10" s="31" t="s">
        <v>143</v>
      </c>
      <c r="D10" s="43">
        <v>49.5</v>
      </c>
      <c r="E10" s="187">
        <f>L10/K10</f>
        <v>1.2944258957992427</v>
      </c>
      <c r="F10" s="31" t="s">
        <v>7</v>
      </c>
      <c r="G10" s="197">
        <v>32.5</v>
      </c>
      <c r="H10" s="167">
        <v>35</v>
      </c>
      <c r="I10" s="167">
        <v>40</v>
      </c>
      <c r="J10" s="18"/>
      <c r="K10" s="90">
        <v>40</v>
      </c>
      <c r="L10" s="110">
        <f>500/(594.31747775582-27.23842536447*D10+0.82112226871*D10*D10-0.00930733913*D10*D10*D10+0.00004731582*D10*D10*D10*D10-0.00000009054*D10*D10*D10*D10*D10)*K10</f>
        <v>51.777035831969712</v>
      </c>
      <c r="M10" s="19" t="s">
        <v>151</v>
      </c>
    </row>
    <row r="11" spans="1:13">
      <c r="A11" s="176">
        <v>2</v>
      </c>
      <c r="B11" s="84" t="s">
        <v>51</v>
      </c>
      <c r="C11" s="20" t="s">
        <v>144</v>
      </c>
      <c r="D11" s="43">
        <v>50.3</v>
      </c>
      <c r="E11" s="188">
        <f>L11/K11</f>
        <v>1.2788191852867832</v>
      </c>
      <c r="F11" s="20" t="s">
        <v>28</v>
      </c>
      <c r="G11" s="197">
        <v>30</v>
      </c>
      <c r="H11" s="204">
        <v>32.5</v>
      </c>
      <c r="I11" s="204">
        <v>32.5</v>
      </c>
      <c r="J11" s="18"/>
      <c r="K11" s="90">
        <v>30</v>
      </c>
      <c r="L11" s="112">
        <f>500/(594.31747775582-27.23842536447*D11+0.82112226871*D11*D11-0.00930733913*D11*D11*D11+0.00004731582*D11*D11*D11*D11-0.00000009054*D11*D11*D11*D11*D11)*K11</f>
        <v>38.364575558603498</v>
      </c>
      <c r="M11" s="113" t="s">
        <v>151</v>
      </c>
    </row>
    <row r="12" spans="1:13">
      <c r="A12" s="176">
        <v>1</v>
      </c>
      <c r="B12" s="84" t="s">
        <v>52</v>
      </c>
      <c r="C12" s="20" t="s">
        <v>53</v>
      </c>
      <c r="D12" s="43">
        <v>51.5</v>
      </c>
      <c r="E12" s="188">
        <f>L12/K12</f>
        <v>1.2559591216656298</v>
      </c>
      <c r="F12" s="20" t="s">
        <v>13</v>
      </c>
      <c r="G12" s="197">
        <v>55</v>
      </c>
      <c r="H12" s="167">
        <v>60</v>
      </c>
      <c r="I12" s="167">
        <v>65</v>
      </c>
      <c r="J12" s="18"/>
      <c r="K12" s="90">
        <v>65</v>
      </c>
      <c r="L12" s="112">
        <f>500/(594.31747775582-27.23842536447*D12+0.82112226871*D12*D12-0.00930733913*D12*D12*D12+0.00004731582*D12*D12*D12*D12-0.00000009054*D12*D12*D12*D12*D12)*K12</f>
        <v>81.637342908265936</v>
      </c>
      <c r="M12" s="113" t="s">
        <v>147</v>
      </c>
    </row>
    <row r="13" spans="1:13">
      <c r="A13" s="176">
        <v>2</v>
      </c>
      <c r="B13" s="85" t="s">
        <v>21</v>
      </c>
      <c r="C13" s="33" t="s">
        <v>54</v>
      </c>
      <c r="D13" s="43">
        <v>51.9</v>
      </c>
      <c r="E13" s="189">
        <f>L13/K13</f>
        <v>1.2484916603050613</v>
      </c>
      <c r="F13" s="33" t="s">
        <v>8</v>
      </c>
      <c r="G13" s="197">
        <v>35</v>
      </c>
      <c r="H13" s="167">
        <v>40</v>
      </c>
      <c r="I13" s="204">
        <v>42.5</v>
      </c>
      <c r="J13" s="18"/>
      <c r="K13" s="90">
        <v>40</v>
      </c>
      <c r="L13" s="111">
        <f>500/(594.31747775582-27.23842536447*D13+0.82112226871*D13*D13-0.00930733913*D13*D13*D13+0.00004731582*D13*D13*D13*D13-0.00000009054*D13*D13*D13*D13*D13)*K13</f>
        <v>49.939666412202456</v>
      </c>
      <c r="M13" s="105" t="s">
        <v>147</v>
      </c>
    </row>
    <row r="14" spans="1:13">
      <c r="A14" s="209"/>
      <c r="B14" s="58"/>
      <c r="C14" s="58"/>
      <c r="D14" s="42"/>
      <c r="E14" s="60"/>
      <c r="F14" s="58"/>
      <c r="G14" s="15"/>
      <c r="H14" s="15"/>
      <c r="I14" s="15"/>
      <c r="J14" s="15"/>
      <c r="K14" s="70"/>
      <c r="L14" s="63"/>
      <c r="M14" s="64"/>
    </row>
    <row r="15" spans="1:13" ht="16">
      <c r="A15" s="222" t="s">
        <v>18</v>
      </c>
      <c r="B15" s="222"/>
      <c r="C15" s="222"/>
      <c r="D15" s="222"/>
      <c r="E15" s="222"/>
      <c r="F15" s="222"/>
      <c r="G15" s="222"/>
      <c r="H15" s="222"/>
      <c r="I15" s="222"/>
      <c r="J15" s="222"/>
      <c r="K15" s="217"/>
      <c r="L15" s="217"/>
      <c r="M15" s="217"/>
    </row>
    <row r="16" spans="1:13">
      <c r="A16" s="173">
        <v>1</v>
      </c>
      <c r="B16" s="23" t="s">
        <v>63</v>
      </c>
      <c r="C16" s="23" t="s">
        <v>64</v>
      </c>
      <c r="D16" s="40">
        <v>55.6</v>
      </c>
      <c r="E16" s="56">
        <f>L16/K16</f>
        <v>1.1832360449695236</v>
      </c>
      <c r="F16" s="23" t="s">
        <v>7</v>
      </c>
      <c r="G16" s="164">
        <v>35</v>
      </c>
      <c r="H16" s="164">
        <v>37.5</v>
      </c>
      <c r="I16" s="164">
        <v>42.5</v>
      </c>
      <c r="J16" s="10"/>
      <c r="K16" s="71">
        <v>42.5</v>
      </c>
      <c r="L16" s="48">
        <f>500/(594.31747775582-27.23842536447*D16+0.82112226871*D16*D16-0.00930733913*D16*D16*D16+0.00004731582*D16*D16*D16*D16-0.00000009054*D16*D16*D16*D16*D16)*K16</f>
        <v>50.287531911204752</v>
      </c>
      <c r="M16" s="24" t="s">
        <v>147</v>
      </c>
    </row>
    <row r="17" spans="1:13">
      <c r="A17" s="174"/>
      <c r="B17" s="58"/>
      <c r="C17" s="58"/>
      <c r="D17" s="59"/>
      <c r="E17" s="60"/>
      <c r="F17" s="58"/>
      <c r="G17" s="62"/>
      <c r="H17" s="62"/>
      <c r="I17" s="62"/>
      <c r="J17" s="62"/>
      <c r="K17" s="69"/>
      <c r="L17" s="63"/>
      <c r="M17" s="64"/>
    </row>
    <row r="18" spans="1:13" ht="16">
      <c r="A18" s="222" t="s">
        <v>27</v>
      </c>
      <c r="B18" s="222"/>
      <c r="C18" s="222"/>
      <c r="D18" s="222"/>
      <c r="E18" s="222"/>
      <c r="F18" s="222"/>
      <c r="G18" s="222"/>
      <c r="H18" s="222"/>
      <c r="I18" s="222"/>
      <c r="J18" s="222"/>
      <c r="K18" s="217"/>
      <c r="L18" s="217"/>
      <c r="M18" s="217"/>
    </row>
    <row r="19" spans="1:13">
      <c r="A19" s="210">
        <v>1</v>
      </c>
      <c r="B19" s="31" t="s">
        <v>55</v>
      </c>
      <c r="C19" s="65" t="s">
        <v>56</v>
      </c>
      <c r="D19" s="86">
        <v>59.25</v>
      </c>
      <c r="E19" s="187">
        <f>L19/K19</f>
        <v>1.1258275273036946</v>
      </c>
      <c r="F19" s="31" t="s">
        <v>7</v>
      </c>
      <c r="G19" s="199">
        <v>32.5</v>
      </c>
      <c r="H19" s="165">
        <v>35</v>
      </c>
      <c r="I19" s="165">
        <v>37.5</v>
      </c>
      <c r="J19" s="32"/>
      <c r="K19" s="89">
        <v>37.5</v>
      </c>
      <c r="L19" s="110">
        <f>500/(594.31747775582-27.23842536447*D19+0.82112226871*D19*D19-0.00930733913*D19*D19*D19+0.00004731582*D19*D19*D19*D19-0.00000009054*D19*D19*D19*D19*D19)*K19</f>
        <v>42.218532273888549</v>
      </c>
      <c r="M19" s="19" t="s">
        <v>147</v>
      </c>
    </row>
    <row r="20" spans="1:13">
      <c r="A20" s="211">
        <v>1</v>
      </c>
      <c r="B20" s="33" t="s">
        <v>57</v>
      </c>
      <c r="C20" s="26" t="s">
        <v>58</v>
      </c>
      <c r="D20" s="88">
        <v>57.5</v>
      </c>
      <c r="E20" s="189">
        <f>L20/K20</f>
        <v>1.1524849002177613</v>
      </c>
      <c r="F20" s="33" t="s">
        <v>7</v>
      </c>
      <c r="G20" s="208">
        <v>30</v>
      </c>
      <c r="H20" s="160">
        <v>30</v>
      </c>
      <c r="I20" s="169">
        <v>30</v>
      </c>
      <c r="J20" s="92"/>
      <c r="K20" s="91">
        <v>30</v>
      </c>
      <c r="L20" s="111">
        <f>500/(594.31747775582-27.23842536447*D20+0.82112226871*D20*D20-0.00930733913*D20*D20*D20+0.00004731582*D20*D20*D20*D20-0.00000009054*D20*D20*D20*D20*D20)*K20</f>
        <v>34.574547006532839</v>
      </c>
      <c r="M20" s="105" t="s">
        <v>155</v>
      </c>
    </row>
    <row r="21" spans="1:13">
      <c r="A21" s="209"/>
      <c r="B21" s="21"/>
      <c r="C21" s="21"/>
      <c r="D21" s="42"/>
      <c r="E21" s="60"/>
      <c r="F21" s="58"/>
      <c r="G21" s="15"/>
      <c r="H21" s="15"/>
      <c r="I21" s="15"/>
      <c r="J21" s="15"/>
      <c r="K21" s="70"/>
      <c r="L21" s="63"/>
      <c r="M21" s="64"/>
    </row>
    <row r="22" spans="1:13" ht="16">
      <c r="A22" s="222" t="s">
        <v>24</v>
      </c>
      <c r="B22" s="222"/>
      <c r="C22" s="222"/>
      <c r="D22" s="222"/>
      <c r="E22" s="222"/>
      <c r="F22" s="222"/>
      <c r="G22" s="222"/>
      <c r="H22" s="222"/>
      <c r="I22" s="222"/>
      <c r="J22" s="222"/>
      <c r="K22" s="217"/>
      <c r="L22" s="217"/>
      <c r="M22" s="217"/>
    </row>
    <row r="23" spans="1:13" ht="12.75" customHeight="1">
      <c r="A23" s="175">
        <v>1</v>
      </c>
      <c r="B23" s="83" t="s">
        <v>59</v>
      </c>
      <c r="C23" s="83" t="s">
        <v>60</v>
      </c>
      <c r="D23" s="86">
        <v>65.099999999999994</v>
      </c>
      <c r="E23" s="187">
        <f>L23/K23</f>
        <v>1.0479094544632532</v>
      </c>
      <c r="F23" s="83" t="s">
        <v>8</v>
      </c>
      <c r="G23" s="200">
        <v>55</v>
      </c>
      <c r="H23" s="200">
        <v>57.5</v>
      </c>
      <c r="I23" s="206">
        <v>60</v>
      </c>
      <c r="J23" s="32"/>
      <c r="K23" s="89">
        <v>57.5</v>
      </c>
      <c r="L23" s="52">
        <f>500/(594.31747775582-27.23842536447*D23+0.82112226871*D23*D23-0.00930733913*D23*D23*D23+0.00004731582*D23*D23*D23*D23-0.00000009054*D23*D23*D23*D23*D23)*K23</f>
        <v>60.254793631637064</v>
      </c>
      <c r="M23" s="79" t="s">
        <v>147</v>
      </c>
    </row>
    <row r="24" spans="1:13" ht="12.75" customHeight="1">
      <c r="A24" s="177">
        <v>2</v>
      </c>
      <c r="B24" s="85" t="s">
        <v>61</v>
      </c>
      <c r="C24" s="85" t="s">
        <v>62</v>
      </c>
      <c r="D24" s="88">
        <v>64.45</v>
      </c>
      <c r="E24" s="189">
        <f>L24/K24</f>
        <v>1.0557500048787694</v>
      </c>
      <c r="F24" s="85" t="s">
        <v>28</v>
      </c>
      <c r="G24" s="201">
        <v>52.5</v>
      </c>
      <c r="H24" s="207">
        <v>55</v>
      </c>
      <c r="I24" s="207">
        <v>60</v>
      </c>
      <c r="J24" s="92"/>
      <c r="K24" s="91">
        <v>52.5</v>
      </c>
      <c r="L24" s="98">
        <f>500/(594.31747775582-27.23842536447*D24+0.82112226871*D24*D24-0.00930733913*D24*D24*D24+0.00004731582*D24*D24*D24*D24-0.00000009054*D24*D24*D24*D24*D24)*K24</f>
        <v>55.426875256135389</v>
      </c>
      <c r="M24" s="82" t="s">
        <v>147</v>
      </c>
    </row>
    <row r="25" spans="1:13">
      <c r="A25" s="179"/>
      <c r="B25" s="58"/>
      <c r="C25" s="58"/>
      <c r="D25" s="59"/>
      <c r="E25" s="60"/>
      <c r="F25" s="58"/>
      <c r="G25" s="62"/>
      <c r="H25" s="62"/>
      <c r="I25" s="62"/>
      <c r="J25" s="62"/>
      <c r="K25" s="69"/>
      <c r="L25" s="63"/>
      <c r="M25" s="64"/>
    </row>
    <row r="26" spans="1:13" ht="16">
      <c r="A26" s="222" t="s">
        <v>6</v>
      </c>
      <c r="B26" s="222"/>
      <c r="C26" s="222"/>
      <c r="D26" s="222"/>
      <c r="E26" s="222"/>
      <c r="F26" s="222"/>
      <c r="G26" s="222"/>
      <c r="H26" s="222"/>
      <c r="I26" s="222"/>
      <c r="J26" s="222"/>
      <c r="K26" s="217"/>
      <c r="L26" s="217"/>
      <c r="M26" s="217"/>
    </row>
    <row r="27" spans="1:13">
      <c r="A27" s="175">
        <v>1</v>
      </c>
      <c r="B27" s="31" t="s">
        <v>65</v>
      </c>
      <c r="C27" s="65" t="s">
        <v>124</v>
      </c>
      <c r="D27" s="55">
        <v>47.3</v>
      </c>
      <c r="E27" s="157">
        <f>L27/K27</f>
        <v>1.0882383575189694</v>
      </c>
      <c r="F27" s="31" t="s">
        <v>30</v>
      </c>
      <c r="G27" s="165">
        <v>37.5</v>
      </c>
      <c r="H27" s="206">
        <v>40</v>
      </c>
      <c r="I27" s="203">
        <v>42.5</v>
      </c>
      <c r="J27" s="66"/>
      <c r="K27" s="89">
        <v>37.5</v>
      </c>
      <c r="L27" s="52">
        <f>500/(-216.0475144+16.2606339*D27-0.002388645*D27*D27-0.00113732*D27*D27*D27+0.00000701863*D27*D27*D27*D27-0.0000000129*D27*D27*D27*D27*D27)*K27</f>
        <v>40.808938406961353</v>
      </c>
      <c r="M27" s="79" t="s">
        <v>151</v>
      </c>
    </row>
    <row r="28" spans="1:13">
      <c r="A28" s="212">
        <v>2</v>
      </c>
      <c r="B28" s="93" t="s">
        <v>32</v>
      </c>
      <c r="C28" s="20" t="s">
        <v>125</v>
      </c>
      <c r="D28" s="87">
        <v>42.4</v>
      </c>
      <c r="E28" s="188">
        <f t="shared" ref="E28" si="0">L28/K28</f>
        <v>1.2396705567968795</v>
      </c>
      <c r="F28" s="35" t="s">
        <v>30</v>
      </c>
      <c r="G28" s="167">
        <v>30</v>
      </c>
      <c r="H28" s="168">
        <v>32.5</v>
      </c>
      <c r="I28" s="167">
        <v>35</v>
      </c>
      <c r="J28" s="36"/>
      <c r="K28" s="90">
        <v>35</v>
      </c>
      <c r="L28" s="100">
        <f>500/(-216.0475144+16.2606339*D28-0.002388645*D28*D28-0.00113732*D28*D28*D28+0.00000701863*D28*D28*D28*D28-0.0000000129*D28*D28*D28*D28*D28)*K28</f>
        <v>43.388469487890781</v>
      </c>
      <c r="M28" s="80" t="s">
        <v>151</v>
      </c>
    </row>
    <row r="29" spans="1:13">
      <c r="A29" s="211">
        <v>3</v>
      </c>
      <c r="B29" s="33" t="s">
        <v>66</v>
      </c>
      <c r="C29" s="26" t="s">
        <v>126</v>
      </c>
      <c r="D29" s="67">
        <v>50.2</v>
      </c>
      <c r="E29" s="159">
        <f>L29/K29</f>
        <v>1.0187469534223272</v>
      </c>
      <c r="F29" s="33" t="s">
        <v>30</v>
      </c>
      <c r="G29" s="169">
        <v>27.5</v>
      </c>
      <c r="H29" s="207">
        <v>30</v>
      </c>
      <c r="I29" s="169">
        <v>30</v>
      </c>
      <c r="J29" s="27"/>
      <c r="K29" s="91">
        <v>30</v>
      </c>
      <c r="L29" s="98">
        <f>500/(-216.0475144+16.2606339*D29-0.002388645*D29*D29-0.00113732*D29*D29*D29+0.00000701863*D29*D29*D29*D29-0.0000000129*D29*D29*D29*D29*D29)*K29</f>
        <v>30.562408602669816</v>
      </c>
      <c r="M29" s="82" t="s">
        <v>151</v>
      </c>
    </row>
    <row r="30" spans="1:13">
      <c r="A30" s="213"/>
      <c r="B30" s="35"/>
      <c r="C30" s="35"/>
      <c r="D30" s="43"/>
      <c r="E30" s="158"/>
      <c r="F30" s="35"/>
      <c r="G30" s="62"/>
      <c r="H30" s="62"/>
      <c r="I30" s="62"/>
      <c r="J30" s="36"/>
      <c r="K30" s="68"/>
      <c r="L30" s="50"/>
      <c r="M30" s="37"/>
    </row>
    <row r="31" spans="1:13" ht="16">
      <c r="A31" s="222" t="s">
        <v>18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17"/>
      <c r="L31" s="217"/>
      <c r="M31" s="217"/>
    </row>
    <row r="32" spans="1:13">
      <c r="A32" s="175">
        <v>1</v>
      </c>
      <c r="B32" s="31" t="s">
        <v>67</v>
      </c>
      <c r="C32" s="65" t="s">
        <v>127</v>
      </c>
      <c r="D32" s="55">
        <v>55.5</v>
      </c>
      <c r="E32" s="157">
        <f>L32/K32</f>
        <v>0.91839132065920848</v>
      </c>
      <c r="F32" s="31" t="s">
        <v>30</v>
      </c>
      <c r="G32" s="165">
        <v>55</v>
      </c>
      <c r="H32" s="206">
        <v>60</v>
      </c>
      <c r="I32" s="165">
        <v>65</v>
      </c>
      <c r="J32" s="66"/>
      <c r="K32" s="89">
        <v>65</v>
      </c>
      <c r="L32" s="52">
        <f>500/(-216.0475144+16.2606339*D32-0.002388645*D32*D32-0.00113732*D32*D32*D32+0.00000701863*D32*D32*D32*D32-0.0000000129*D32*D32*D32*D32*D32)*K32</f>
        <v>59.695435842848553</v>
      </c>
      <c r="M32" s="79" t="s">
        <v>151</v>
      </c>
    </row>
    <row r="33" spans="1:13">
      <c r="A33" s="211">
        <v>2</v>
      </c>
      <c r="B33" s="33" t="s">
        <v>68</v>
      </c>
      <c r="C33" s="26" t="s">
        <v>128</v>
      </c>
      <c r="D33" s="67">
        <v>54</v>
      </c>
      <c r="E33" s="159">
        <f>L33/K33</f>
        <v>0.9438752056409565</v>
      </c>
      <c r="F33" s="33" t="s">
        <v>30</v>
      </c>
      <c r="G33" s="169">
        <v>52.5</v>
      </c>
      <c r="H33" s="201">
        <v>55</v>
      </c>
      <c r="I33" s="169">
        <v>57.5</v>
      </c>
      <c r="J33" s="27"/>
      <c r="K33" s="91">
        <v>57.5</v>
      </c>
      <c r="L33" s="98">
        <f>500/(-216.0475144+16.2606339*D33-0.002388645*D33*D33-0.00113732*D33*D33*D33+0.00000701863*D33*D33*D33*D33-0.0000000129*D33*D33*D33*D33*D33)*K33</f>
        <v>54.272824324355</v>
      </c>
      <c r="M33" s="82" t="s">
        <v>151</v>
      </c>
    </row>
    <row r="34" spans="1:13">
      <c r="A34" s="213"/>
      <c r="B34" s="35"/>
      <c r="C34" s="35"/>
      <c r="D34" s="43"/>
      <c r="E34" s="158"/>
      <c r="F34" s="35"/>
      <c r="G34" s="62"/>
      <c r="H34" s="62"/>
      <c r="I34" s="62"/>
      <c r="J34" s="36"/>
      <c r="K34" s="68"/>
      <c r="L34" s="50"/>
      <c r="M34" s="37"/>
    </row>
    <row r="35" spans="1:13" ht="16">
      <c r="A35" s="222" t="s">
        <v>27</v>
      </c>
      <c r="B35" s="222"/>
      <c r="C35" s="222"/>
      <c r="D35" s="222"/>
      <c r="E35" s="222"/>
      <c r="F35" s="222"/>
      <c r="G35" s="222"/>
      <c r="H35" s="222"/>
      <c r="I35" s="222"/>
      <c r="J35" s="222"/>
      <c r="K35" s="217"/>
      <c r="L35" s="217"/>
      <c r="M35" s="217"/>
    </row>
    <row r="36" spans="1:13">
      <c r="A36" s="173">
        <v>1</v>
      </c>
      <c r="B36" s="23" t="s">
        <v>69</v>
      </c>
      <c r="C36" s="76" t="s">
        <v>129</v>
      </c>
      <c r="D36" s="114">
        <v>57</v>
      </c>
      <c r="E36" s="56">
        <f>L36/K36</f>
        <v>1.1603941547521435</v>
      </c>
      <c r="F36" s="23" t="s">
        <v>30</v>
      </c>
      <c r="G36" s="198">
        <v>32.5</v>
      </c>
      <c r="H36" s="164">
        <v>35</v>
      </c>
      <c r="I36" s="161">
        <v>37.5</v>
      </c>
      <c r="J36" s="10"/>
      <c r="K36" s="115">
        <v>35</v>
      </c>
      <c r="L36" s="116">
        <f>500/(594.31747775582-27.23842536447*D36+0.82112226871*D36*D36-0.00930733913*D36*D36*D36+0.00004731582*D36*D36*D36*D36-0.00000009054*D36*D36*D36*D36*D36)*K36</f>
        <v>40.613795416325019</v>
      </c>
      <c r="M36" s="24" t="s">
        <v>151</v>
      </c>
    </row>
    <row r="37" spans="1:13">
      <c r="A37" s="174"/>
      <c r="B37" s="58"/>
      <c r="C37" s="58"/>
      <c r="D37" s="59"/>
      <c r="E37" s="60"/>
      <c r="F37" s="58"/>
      <c r="G37" s="62"/>
      <c r="H37" s="62"/>
      <c r="I37" s="62"/>
      <c r="J37" s="62"/>
      <c r="K37" s="69"/>
      <c r="L37" s="63"/>
      <c r="M37" s="64"/>
    </row>
    <row r="38" spans="1:13" ht="16">
      <c r="A38" s="222" t="s">
        <v>24</v>
      </c>
      <c r="B38" s="222"/>
      <c r="C38" s="222"/>
      <c r="D38" s="222"/>
      <c r="E38" s="222"/>
      <c r="F38" s="222"/>
      <c r="G38" s="222"/>
      <c r="H38" s="222"/>
      <c r="I38" s="222"/>
      <c r="J38" s="222"/>
      <c r="K38" s="217"/>
      <c r="L38" s="217"/>
      <c r="M38" s="217"/>
    </row>
    <row r="39" spans="1:13">
      <c r="A39" s="175">
        <v>1</v>
      </c>
      <c r="B39" s="83" t="s">
        <v>29</v>
      </c>
      <c r="C39" s="31" t="s">
        <v>130</v>
      </c>
      <c r="D39" s="94">
        <v>67.45</v>
      </c>
      <c r="E39" s="157">
        <f>L39/K39</f>
        <v>0.77145659976698178</v>
      </c>
      <c r="F39" s="65" t="s">
        <v>8</v>
      </c>
      <c r="G39" s="165">
        <v>50</v>
      </c>
      <c r="H39" s="200">
        <v>60</v>
      </c>
      <c r="I39" s="165">
        <v>65</v>
      </c>
      <c r="J39" s="66"/>
      <c r="K39" s="89">
        <v>65</v>
      </c>
      <c r="L39" s="52">
        <f>500/(-216.0475144+16.2606339*D39-0.002388645*D39*D39-0.00113732*D39*D39*D39+0.00000701863*D39*D39*D39*D39-0.0000000129*D39*D39*D39*D39*D39)*K39</f>
        <v>50.144678984853819</v>
      </c>
      <c r="M39" s="79" t="s">
        <v>151</v>
      </c>
    </row>
    <row r="40" spans="1:13">
      <c r="A40" s="212">
        <v>2</v>
      </c>
      <c r="B40" s="35" t="s">
        <v>33</v>
      </c>
      <c r="C40" s="20" t="s">
        <v>131</v>
      </c>
      <c r="D40" s="43">
        <v>63.4</v>
      </c>
      <c r="E40" s="188">
        <f t="shared" ref="E40" si="1">L40/K40</f>
        <v>0.81218193009310036</v>
      </c>
      <c r="F40" s="35" t="s">
        <v>30</v>
      </c>
      <c r="G40" s="204">
        <v>47.5</v>
      </c>
      <c r="H40" s="202">
        <v>47.5</v>
      </c>
      <c r="I40" s="204">
        <v>52.5</v>
      </c>
      <c r="J40" s="36"/>
      <c r="K40" s="90">
        <v>47.5</v>
      </c>
      <c r="L40" s="100">
        <f>500/(-216.0475144+16.2606339*D40-0.002388645*D40*D40-0.00113732*D40*D40*D40+0.00000701863*D40*D40*D40*D40-0.0000000129*D40*D40*D40*D40*D40)*K40</f>
        <v>38.578641679422269</v>
      </c>
      <c r="M40" s="80" t="s">
        <v>151</v>
      </c>
    </row>
    <row r="41" spans="1:13">
      <c r="A41" s="211">
        <v>3</v>
      </c>
      <c r="B41" s="85" t="s">
        <v>70</v>
      </c>
      <c r="C41" s="33" t="s">
        <v>132</v>
      </c>
      <c r="D41" s="95">
        <v>62.1</v>
      </c>
      <c r="E41" s="159">
        <f>L41/K41</f>
        <v>0.82696022292694993</v>
      </c>
      <c r="F41" s="85" t="s">
        <v>30</v>
      </c>
      <c r="G41" s="169">
        <v>32.5</v>
      </c>
      <c r="H41" s="160">
        <v>35</v>
      </c>
      <c r="I41" s="169">
        <v>35</v>
      </c>
      <c r="J41" s="27"/>
      <c r="K41" s="91">
        <v>35</v>
      </c>
      <c r="L41" s="98">
        <f>500/(-216.0475144+16.2606339*D41-0.002388645*D41*D41-0.00113732*D41*D41*D41+0.00000701863*D41*D41*D41*D41-0.0000000129*D41*D41*D41*D41*D41)*K41</f>
        <v>28.943607802443246</v>
      </c>
      <c r="M41" s="82" t="s">
        <v>151</v>
      </c>
    </row>
    <row r="42" spans="1:13">
      <c r="A42" s="213"/>
      <c r="B42" s="35"/>
      <c r="C42" s="35"/>
      <c r="D42" s="43"/>
      <c r="E42" s="158"/>
      <c r="F42" s="35"/>
      <c r="G42" s="62"/>
      <c r="H42" s="62"/>
      <c r="I42" s="62"/>
      <c r="J42" s="36"/>
      <c r="K42" s="68"/>
      <c r="L42" s="50"/>
      <c r="M42" s="37"/>
    </row>
    <row r="43" spans="1:13" ht="16">
      <c r="A43" s="219" t="s">
        <v>9</v>
      </c>
      <c r="B43" s="220"/>
      <c r="C43" s="220"/>
      <c r="D43" s="220"/>
      <c r="E43" s="220"/>
      <c r="F43" s="220"/>
      <c r="G43" s="220"/>
      <c r="H43" s="220"/>
      <c r="I43" s="220"/>
      <c r="J43" s="220"/>
      <c r="K43" s="218"/>
      <c r="L43" s="218"/>
      <c r="M43" s="218"/>
    </row>
    <row r="44" spans="1:13">
      <c r="A44" s="175">
        <v>1</v>
      </c>
      <c r="B44" s="83" t="s">
        <v>31</v>
      </c>
      <c r="C44" s="83" t="s">
        <v>133</v>
      </c>
      <c r="D44" s="86">
        <v>69.3</v>
      </c>
      <c r="E44" s="190">
        <f>L44/K44</f>
        <v>0.75518753185706988</v>
      </c>
      <c r="F44" s="83" t="s">
        <v>30</v>
      </c>
      <c r="G44" s="206">
        <v>47.5</v>
      </c>
      <c r="H44" s="206">
        <v>50</v>
      </c>
      <c r="I44" s="200">
        <v>50</v>
      </c>
      <c r="J44" s="117"/>
      <c r="K44" s="89">
        <v>50</v>
      </c>
      <c r="L44" s="110">
        <f>500/(-216.0475144+16.2606339*D44-0.002388645*D44*D44-0.00113732*D44*D44*D44+0.00000701863*D44*D44*D44*D44-0.0000000129*D44*D44*D44*D44*D44)*K44</f>
        <v>37.759376592853492</v>
      </c>
      <c r="M44" s="19" t="s">
        <v>151</v>
      </c>
    </row>
    <row r="45" spans="1:13">
      <c r="A45" s="176">
        <v>1</v>
      </c>
      <c r="B45" s="84" t="s">
        <v>71</v>
      </c>
      <c r="C45" s="84" t="s">
        <v>72</v>
      </c>
      <c r="D45" s="87">
        <v>74.650000000000006</v>
      </c>
      <c r="E45" s="191">
        <f t="shared" ref="E45:E46" si="2">L45/K45</f>
        <v>0.71486818096391203</v>
      </c>
      <c r="F45" s="84" t="s">
        <v>8</v>
      </c>
      <c r="G45" s="202">
        <v>132.5</v>
      </c>
      <c r="H45" s="202">
        <v>137.5</v>
      </c>
      <c r="I45" s="205">
        <v>142.5</v>
      </c>
      <c r="J45" s="99"/>
      <c r="K45" s="90">
        <v>137.5</v>
      </c>
      <c r="L45" s="112">
        <f>500/(-216.0475144+16.2606339*D45-0.002388645*D45*D45-0.00113732*D45*D45*D45+0.00000701863*D45*D45*D45*D45-0.0000000129*D45*D45*D45*D45*D45)*K45</f>
        <v>98.294374882537909</v>
      </c>
      <c r="M45" s="113" t="s">
        <v>152</v>
      </c>
    </row>
    <row r="46" spans="1:13">
      <c r="A46" s="176">
        <v>1</v>
      </c>
      <c r="B46" s="84" t="s">
        <v>73</v>
      </c>
      <c r="C46" s="84" t="s">
        <v>74</v>
      </c>
      <c r="D46" s="87">
        <v>74.8</v>
      </c>
      <c r="E46" s="191">
        <f t="shared" si="2"/>
        <v>0.71386464729055199</v>
      </c>
      <c r="F46" s="84" t="s">
        <v>7</v>
      </c>
      <c r="G46" s="202">
        <v>160</v>
      </c>
      <c r="H46" s="205">
        <v>162.5</v>
      </c>
      <c r="I46" s="205">
        <v>162.5</v>
      </c>
      <c r="J46" s="99"/>
      <c r="K46" s="90">
        <v>160</v>
      </c>
      <c r="L46" s="112">
        <f>500/(-216.0475144+16.2606339*D46-0.002388645*D46*D46-0.00113732*D46*D46*D46+0.00000701863*D46*D46*D46*D46-0.0000000129*D46*D46*D46*D46*D46)*K46</f>
        <v>114.21834356648831</v>
      </c>
      <c r="M46" s="113" t="s">
        <v>147</v>
      </c>
    </row>
    <row r="47" spans="1:13">
      <c r="A47" s="176">
        <v>2</v>
      </c>
      <c r="B47" s="84" t="s">
        <v>75</v>
      </c>
      <c r="C47" s="84" t="s">
        <v>76</v>
      </c>
      <c r="D47" s="87">
        <v>74.25</v>
      </c>
      <c r="E47" s="191">
        <f t="shared" ref="E47" si="3">L47/K47</f>
        <v>0.71757536699186852</v>
      </c>
      <c r="F47" s="84" t="s">
        <v>77</v>
      </c>
      <c r="G47" s="202">
        <v>120</v>
      </c>
      <c r="H47" s="205">
        <v>130</v>
      </c>
      <c r="I47" s="202">
        <v>130</v>
      </c>
      <c r="J47" s="99"/>
      <c r="K47" s="90">
        <v>130</v>
      </c>
      <c r="L47" s="112">
        <f>500/(-216.0475144+16.2606339*D47-0.002388645*D47*D47-0.00113732*D47*D47*D47+0.00000701863*D47*D47*D47*D47-0.0000000129*D47*D47*D47*D47*D47)*K47</f>
        <v>93.284797708942904</v>
      </c>
      <c r="M47" s="113" t="s">
        <v>147</v>
      </c>
    </row>
    <row r="48" spans="1:13">
      <c r="A48" s="177">
        <v>3</v>
      </c>
      <c r="B48" s="85" t="s">
        <v>78</v>
      </c>
      <c r="C48" s="85" t="s">
        <v>79</v>
      </c>
      <c r="D48" s="88">
        <v>74.099999999999994</v>
      </c>
      <c r="E48" s="192">
        <f t="shared" ref="E48" si="4">L48/K48</f>
        <v>0.71860235718491305</v>
      </c>
      <c r="F48" s="85" t="s">
        <v>7</v>
      </c>
      <c r="G48" s="201">
        <v>105</v>
      </c>
      <c r="H48" s="201">
        <v>110</v>
      </c>
      <c r="I48" s="201">
        <v>120</v>
      </c>
      <c r="J48" s="97"/>
      <c r="K48" s="91">
        <v>120</v>
      </c>
      <c r="L48" s="111">
        <f>500/(-216.0475144+16.2606339*D48-0.002388645*D48*D48-0.00113732*D48*D48*D48+0.00000701863*D48*D48*D48*D48-0.0000000129*D48*D48*D48*D48*D48)*K48</f>
        <v>86.232282862189564</v>
      </c>
      <c r="M48" s="105" t="s">
        <v>147</v>
      </c>
    </row>
    <row r="49" spans="1:13">
      <c r="A49" s="179"/>
      <c r="B49" s="58"/>
      <c r="C49" s="58"/>
      <c r="D49" s="59"/>
      <c r="E49" s="60"/>
      <c r="F49" s="58"/>
      <c r="G49" s="62"/>
      <c r="H49" s="62"/>
      <c r="I49" s="62"/>
      <c r="J49" s="62"/>
      <c r="K49" s="69"/>
      <c r="L49" s="63"/>
      <c r="M49" s="64"/>
    </row>
    <row r="50" spans="1:13" s="14" customFormat="1" ht="16">
      <c r="A50" s="219" t="s">
        <v>25</v>
      </c>
      <c r="B50" s="220"/>
      <c r="C50" s="220"/>
      <c r="D50" s="220"/>
      <c r="E50" s="220"/>
      <c r="F50" s="220"/>
      <c r="G50" s="220"/>
      <c r="H50" s="220"/>
      <c r="I50" s="220"/>
      <c r="J50" s="220"/>
      <c r="K50" s="218"/>
      <c r="L50" s="218"/>
      <c r="M50" s="218"/>
    </row>
    <row r="51" spans="1:13">
      <c r="A51" s="175">
        <v>1</v>
      </c>
      <c r="B51" s="83" t="s">
        <v>80</v>
      </c>
      <c r="C51" s="31" t="s">
        <v>81</v>
      </c>
      <c r="D51" s="78">
        <v>78.7</v>
      </c>
      <c r="E51" s="190">
        <f t="shared" ref="E51:E54" si="5">L51/K51</f>
        <v>0.68985316428511423</v>
      </c>
      <c r="F51" s="31" t="s">
        <v>77</v>
      </c>
      <c r="G51" s="199">
        <v>150</v>
      </c>
      <c r="H51" s="200">
        <v>155</v>
      </c>
      <c r="I51" s="203">
        <v>160</v>
      </c>
      <c r="J51" s="66"/>
      <c r="K51" s="101">
        <v>155</v>
      </c>
      <c r="L51" s="52">
        <f>500/(-216.0475144+16.2606339*D51-0.002388645*D51*D51-0.00113732*D51*D51*D51+0.00000701863*D51*D51*D51*D51-0.0000000129*D51*D51*D51*D51*D51)*K51</f>
        <v>106.92724046419271</v>
      </c>
      <c r="M51" s="79" t="s">
        <v>147</v>
      </c>
    </row>
    <row r="52" spans="1:13">
      <c r="A52" s="176">
        <v>2</v>
      </c>
      <c r="B52" s="84" t="s">
        <v>82</v>
      </c>
      <c r="C52" s="20" t="s">
        <v>83</v>
      </c>
      <c r="D52" s="43">
        <v>82.45</v>
      </c>
      <c r="E52" s="191">
        <f t="shared" si="5"/>
        <v>0.67011568961025159</v>
      </c>
      <c r="F52" s="20" t="s">
        <v>7</v>
      </c>
      <c r="G52" s="197">
        <v>130</v>
      </c>
      <c r="H52" s="202">
        <v>135</v>
      </c>
      <c r="I52" s="204">
        <v>142.5</v>
      </c>
      <c r="J52" s="36"/>
      <c r="K52" s="102">
        <v>135</v>
      </c>
      <c r="L52" s="100">
        <f>500/(-216.0475144+16.2606339*D52-0.002388645*D52*D52-0.00113732*D52*D52*D52+0.00000701863*D52*D52*D52*D52-0.0000000129*D52*D52*D52*D52*D52)*K52</f>
        <v>90.465618097383967</v>
      </c>
      <c r="M52" s="80" t="s">
        <v>147</v>
      </c>
    </row>
    <row r="53" spans="1:13">
      <c r="A53" s="176">
        <v>3</v>
      </c>
      <c r="B53" s="84" t="s">
        <v>84</v>
      </c>
      <c r="C53" s="20" t="s">
        <v>85</v>
      </c>
      <c r="D53" s="43">
        <v>78.599999999999994</v>
      </c>
      <c r="E53" s="191">
        <f t="shared" si="5"/>
        <v>0.69042182953281761</v>
      </c>
      <c r="F53" s="20" t="s">
        <v>8</v>
      </c>
      <c r="G53" s="197">
        <v>120</v>
      </c>
      <c r="H53" s="202">
        <v>125</v>
      </c>
      <c r="I53" s="204">
        <v>130</v>
      </c>
      <c r="J53" s="36"/>
      <c r="K53" s="102">
        <v>125</v>
      </c>
      <c r="L53" s="100">
        <f>500/(-216.0475144+16.2606339*D53-0.002388645*D53*D53-0.00113732*D53*D53*D53+0.00000701863*D53*D53*D53*D53-0.0000000129*D53*D53*D53*D53*D53)*K53</f>
        <v>86.302728691602198</v>
      </c>
      <c r="M53" s="80" t="s">
        <v>147</v>
      </c>
    </row>
    <row r="54" spans="1:13" ht="13" customHeight="1">
      <c r="A54" s="177">
        <v>1</v>
      </c>
      <c r="B54" s="85" t="s">
        <v>86</v>
      </c>
      <c r="C54" s="33" t="s">
        <v>87</v>
      </c>
      <c r="D54" s="81">
        <v>82.1</v>
      </c>
      <c r="E54" s="192">
        <f t="shared" si="5"/>
        <v>0.67183372639415928</v>
      </c>
      <c r="F54" s="33" t="s">
        <v>7</v>
      </c>
      <c r="G54" s="170">
        <v>142.5</v>
      </c>
      <c r="H54" s="201">
        <v>145</v>
      </c>
      <c r="I54" s="160">
        <v>147.5</v>
      </c>
      <c r="J54" s="27"/>
      <c r="K54" s="103">
        <v>145</v>
      </c>
      <c r="L54" s="98">
        <f>500/(-216.0475144+16.2606339*D54-0.002388645*D54*D54-0.00113732*D54*D54*D54+0.00000701863*D54*D54*D54*D54-0.0000000129*D54*D54*D54*D54*D54)*K54</f>
        <v>97.415890327153093</v>
      </c>
      <c r="M54" s="82" t="s">
        <v>154</v>
      </c>
    </row>
    <row r="55" spans="1:13" ht="13" customHeight="1">
      <c r="A55" s="179"/>
      <c r="B55" s="58"/>
      <c r="C55" s="58"/>
      <c r="D55" s="59"/>
      <c r="E55" s="60"/>
      <c r="F55" s="58"/>
      <c r="G55" s="61"/>
      <c r="H55" s="61"/>
      <c r="I55" s="61"/>
      <c r="J55" s="62"/>
      <c r="K55" s="69"/>
      <c r="L55" s="63"/>
      <c r="M55" s="64"/>
    </row>
    <row r="56" spans="1:13" ht="16">
      <c r="A56" s="219" t="s">
        <v>10</v>
      </c>
      <c r="B56" s="220"/>
      <c r="C56" s="220"/>
      <c r="D56" s="220"/>
      <c r="E56" s="220"/>
      <c r="F56" s="220"/>
      <c r="G56" s="220"/>
      <c r="H56" s="220"/>
      <c r="I56" s="220"/>
      <c r="J56" s="220"/>
      <c r="K56" s="218"/>
      <c r="L56" s="218"/>
      <c r="M56" s="218"/>
    </row>
    <row r="57" spans="1:13">
      <c r="A57" s="175">
        <v>1</v>
      </c>
      <c r="B57" s="31" t="s">
        <v>88</v>
      </c>
      <c r="C57" s="83" t="s">
        <v>134</v>
      </c>
      <c r="D57" s="55">
        <v>89.95</v>
      </c>
      <c r="E57" s="157">
        <f>L57/K57</f>
        <v>0.63852657386961142</v>
      </c>
      <c r="F57" s="31" t="s">
        <v>30</v>
      </c>
      <c r="G57" s="165">
        <v>60</v>
      </c>
      <c r="H57" s="166">
        <v>62.5</v>
      </c>
      <c r="I57" s="203">
        <v>65</v>
      </c>
      <c r="J57" s="66"/>
      <c r="K57" s="89">
        <v>62.5</v>
      </c>
      <c r="L57" s="52">
        <f>500/(-216.0475144+16.2606339*D57-0.002388645*D57*D57-0.00113732*D57*D57*D57+0.00000701863*D57*D57*D57*D57-0.0000000129*D57*D57*D57*D57*D57)*K57</f>
        <v>39.907910866850713</v>
      </c>
      <c r="M57" s="79" t="s">
        <v>151</v>
      </c>
    </row>
    <row r="58" spans="1:13">
      <c r="A58" s="176">
        <v>1</v>
      </c>
      <c r="B58" s="20" t="s">
        <v>89</v>
      </c>
      <c r="C58" s="35" t="s">
        <v>90</v>
      </c>
      <c r="D58" s="41">
        <v>89</v>
      </c>
      <c r="E58" s="158">
        <f>L58/K58</f>
        <v>0.6420271122576704</v>
      </c>
      <c r="F58" s="20" t="s">
        <v>7</v>
      </c>
      <c r="G58" s="167">
        <v>175</v>
      </c>
      <c r="H58" s="168">
        <v>180</v>
      </c>
      <c r="I58" s="167">
        <v>185</v>
      </c>
      <c r="J58" s="36"/>
      <c r="K58" s="90">
        <v>185</v>
      </c>
      <c r="L58" s="100">
        <f>500/(-216.0475144+16.2606339*D58-0.002388645*D58*D58-0.00113732*D58*D58*D58+0.00000701863*D58*D58*D58*D58-0.0000000129*D58*D58*D58*D58*D58)*K58</f>
        <v>118.77501576766902</v>
      </c>
      <c r="M58" s="80" t="s">
        <v>147</v>
      </c>
    </row>
    <row r="59" spans="1:13">
      <c r="A59" s="176">
        <v>2</v>
      </c>
      <c r="B59" s="20" t="s">
        <v>91</v>
      </c>
      <c r="C59" s="35" t="s">
        <v>92</v>
      </c>
      <c r="D59" s="41">
        <v>89.55</v>
      </c>
      <c r="E59" s="158">
        <f>L59/K59</f>
        <v>0.63998448301963606</v>
      </c>
      <c r="F59" s="20" t="s">
        <v>8</v>
      </c>
      <c r="G59" s="167">
        <v>130</v>
      </c>
      <c r="H59" s="168">
        <v>135</v>
      </c>
      <c r="I59" s="167">
        <v>137.5</v>
      </c>
      <c r="J59" s="36"/>
      <c r="K59" s="90">
        <v>137.5</v>
      </c>
      <c r="L59" s="100">
        <f>500/(-216.0475144+16.2606339*D59-0.002388645*D59*D59-0.00113732*D59*D59*D59+0.00000701863*D59*D59*D59*D59-0.0000000129*D59*D59*D59*D59*D59)*K59</f>
        <v>87.997866415199965</v>
      </c>
      <c r="M59" s="80" t="s">
        <v>147</v>
      </c>
    </row>
    <row r="60" spans="1:13">
      <c r="A60" s="177">
        <v>3</v>
      </c>
      <c r="B60" s="33" t="s">
        <v>93</v>
      </c>
      <c r="C60" s="85" t="s">
        <v>94</v>
      </c>
      <c r="D60" s="67">
        <v>85.5</v>
      </c>
      <c r="E60" s="159">
        <f t="shared" ref="E60" si="6">L60/K60</f>
        <v>0.65612270020594909</v>
      </c>
      <c r="F60" s="33" t="s">
        <v>28</v>
      </c>
      <c r="G60" s="169">
        <v>125</v>
      </c>
      <c r="H60" s="170">
        <v>135</v>
      </c>
      <c r="I60" s="160">
        <v>140</v>
      </c>
      <c r="J60" s="27"/>
      <c r="K60" s="91">
        <v>135</v>
      </c>
      <c r="L60" s="98">
        <f>500/(-216.0475144+16.2606339*D60-0.002388645*D60*D60-0.00113732*D60*D60*D60+0.00000701863*D60*D60*D60*D60-0.0000000129*D60*D60*D60*D60*D60)*K60</f>
        <v>88.576564527803129</v>
      </c>
      <c r="M60" s="82" t="s">
        <v>147</v>
      </c>
    </row>
    <row r="61" spans="1:13" ht="13" customHeight="1">
      <c r="A61" s="174"/>
      <c r="B61" s="58"/>
      <c r="C61" s="58"/>
      <c r="D61" s="59"/>
      <c r="E61" s="60"/>
      <c r="F61" s="58"/>
      <c r="G61" s="62"/>
      <c r="H61" s="61"/>
      <c r="I61" s="61"/>
      <c r="J61" s="62"/>
      <c r="K61" s="69"/>
      <c r="L61" s="63"/>
      <c r="M61" s="64"/>
    </row>
    <row r="62" spans="1:13" ht="16">
      <c r="A62" s="220" t="s">
        <v>11</v>
      </c>
      <c r="B62" s="220"/>
      <c r="C62" s="220"/>
      <c r="D62" s="220"/>
      <c r="E62" s="220"/>
      <c r="F62" s="220"/>
      <c r="G62" s="220"/>
      <c r="H62" s="220"/>
      <c r="I62" s="220"/>
      <c r="J62" s="220"/>
      <c r="K62" s="218"/>
      <c r="L62" s="218"/>
      <c r="M62" s="218"/>
    </row>
    <row r="63" spans="1:13">
      <c r="A63" s="175">
        <v>1</v>
      </c>
      <c r="B63" s="31" t="s">
        <v>95</v>
      </c>
      <c r="C63" s="83" t="s">
        <v>135</v>
      </c>
      <c r="D63" s="55">
        <v>90.4</v>
      </c>
      <c r="E63" s="190">
        <f t="shared" ref="E63:E64" si="7">L63/K63</f>
        <v>0.63691372022600368</v>
      </c>
      <c r="F63" s="31" t="s">
        <v>30</v>
      </c>
      <c r="G63" s="199">
        <v>90</v>
      </c>
      <c r="H63" s="166">
        <v>100</v>
      </c>
      <c r="I63" s="203">
        <v>110</v>
      </c>
      <c r="J63" s="66"/>
      <c r="K63" s="89">
        <v>100</v>
      </c>
      <c r="L63" s="52">
        <f>500/(-216.0475144+16.2606339*D63-0.002388645*D63*D63-0.00113732*D63*D63*D63+0.00000701863*D63*D63*D63*D63-0.0000000129*D63*D63*D63*D63*D63)*K63</f>
        <v>63.691372022600369</v>
      </c>
      <c r="M63" s="79" t="s">
        <v>151</v>
      </c>
    </row>
    <row r="64" spans="1:13">
      <c r="A64" s="176">
        <v>1</v>
      </c>
      <c r="B64" s="20" t="s">
        <v>96</v>
      </c>
      <c r="C64" s="35" t="s">
        <v>97</v>
      </c>
      <c r="D64" s="41">
        <v>95.5</v>
      </c>
      <c r="E64" s="158">
        <f t="shared" si="7"/>
        <v>0.620500881986917</v>
      </c>
      <c r="F64" s="20" t="s">
        <v>28</v>
      </c>
      <c r="G64" s="197">
        <v>155</v>
      </c>
      <c r="H64" s="168">
        <v>170</v>
      </c>
      <c r="I64" s="167">
        <v>182.5</v>
      </c>
      <c r="J64" s="36"/>
      <c r="K64" s="90">
        <v>182.5</v>
      </c>
      <c r="L64" s="100">
        <f>500/(-216.0475144+16.2606339*D64-0.002388645*D64*D64-0.00113732*D64*D64*D64+0.00000701863*D64*D64*D64*D64-0.0000000129*D64*D64*D64*D64*D64)*K64</f>
        <v>113.24141096261235</v>
      </c>
      <c r="M64" s="80" t="s">
        <v>147</v>
      </c>
    </row>
    <row r="65" spans="1:13" ht="13" customHeight="1">
      <c r="A65" s="177">
        <v>1</v>
      </c>
      <c r="B65" s="33" t="s">
        <v>98</v>
      </c>
      <c r="C65" s="33" t="s">
        <v>99</v>
      </c>
      <c r="D65" s="67">
        <v>97.5</v>
      </c>
      <c r="E65" s="159">
        <f t="shared" ref="E65" si="8">L65/K65</f>
        <v>0.61491139510618475</v>
      </c>
      <c r="F65" s="33" t="s">
        <v>28</v>
      </c>
      <c r="G65" s="170">
        <v>115</v>
      </c>
      <c r="H65" s="201">
        <v>120</v>
      </c>
      <c r="I65" s="169">
        <v>125</v>
      </c>
      <c r="J65" s="27"/>
      <c r="K65" s="91">
        <v>125</v>
      </c>
      <c r="L65" s="98">
        <f>500/(-216.0475144+16.2606339*D65-0.002388645*D65*D65-0.00113732*D65*D65*D65+0.00000701863*D65*D65*D65*D65-0.0000000129*D65*D65*D65*D65*D65)*K65</f>
        <v>76.863924388273091</v>
      </c>
      <c r="M65" s="82" t="s">
        <v>155</v>
      </c>
    </row>
    <row r="66" spans="1:13" ht="18" customHeight="1">
      <c r="A66" s="174"/>
      <c r="B66" s="58"/>
      <c r="C66" s="58"/>
      <c r="D66" s="59"/>
      <c r="E66" s="60"/>
      <c r="F66" s="58"/>
      <c r="G66" s="62"/>
      <c r="H66" s="61"/>
      <c r="I66" s="61"/>
      <c r="J66" s="62"/>
      <c r="K66" s="69"/>
      <c r="L66" s="63"/>
      <c r="M66" s="64"/>
    </row>
    <row r="67" spans="1:13" ht="16">
      <c r="A67" s="220" t="s">
        <v>12</v>
      </c>
      <c r="B67" s="220"/>
      <c r="C67" s="220"/>
      <c r="D67" s="220"/>
      <c r="E67" s="220"/>
      <c r="F67" s="220"/>
      <c r="G67" s="220"/>
      <c r="H67" s="220"/>
      <c r="I67" s="220"/>
      <c r="J67" s="220"/>
      <c r="K67" s="218"/>
      <c r="L67" s="218"/>
      <c r="M67" s="218"/>
    </row>
    <row r="68" spans="1:13" ht="13" customHeight="1">
      <c r="A68" s="214">
        <v>1</v>
      </c>
      <c r="B68" s="31" t="s">
        <v>100</v>
      </c>
      <c r="C68" s="65" t="s">
        <v>101</v>
      </c>
      <c r="D68" s="74">
        <v>105</v>
      </c>
      <c r="E68" s="157">
        <f t="shared" ref="E68" si="9">L68/K68</f>
        <v>0.59746242611694378</v>
      </c>
      <c r="F68" s="31" t="s">
        <v>13</v>
      </c>
      <c r="G68" s="165">
        <v>185</v>
      </c>
      <c r="H68" s="166">
        <v>197.5</v>
      </c>
      <c r="I68" s="165">
        <v>205</v>
      </c>
      <c r="J68" s="66"/>
      <c r="K68" s="89">
        <v>205</v>
      </c>
      <c r="L68" s="52">
        <f>500/(-216.0475144+16.2606339*D68-0.002388645*D68*D68-0.00113732*D68*D68*D68+0.00000701863*D68*D68*D68*D68-0.0000000129*D68*D68*D68*D68*D68)*K68</f>
        <v>122.47979735397348</v>
      </c>
      <c r="M68" s="79" t="s">
        <v>147</v>
      </c>
    </row>
    <row r="69" spans="1:13" ht="13" customHeight="1">
      <c r="A69" s="177">
        <v>2</v>
      </c>
      <c r="B69" s="85" t="s">
        <v>102</v>
      </c>
      <c r="C69" s="85" t="s">
        <v>103</v>
      </c>
      <c r="D69" s="96">
        <v>109.4</v>
      </c>
      <c r="E69" s="192">
        <f t="shared" ref="E69" si="10">L69/K69</f>
        <v>0.58937966582955581</v>
      </c>
      <c r="F69" s="33" t="s">
        <v>8</v>
      </c>
      <c r="G69" s="201">
        <v>105</v>
      </c>
      <c r="H69" s="201">
        <v>112.5</v>
      </c>
      <c r="I69" s="201">
        <v>120</v>
      </c>
      <c r="J69" s="97"/>
      <c r="K69" s="91">
        <v>120</v>
      </c>
      <c r="L69" s="98">
        <f>500/(-216.0475144+16.2606339*D69-0.002388645*D69*D69-0.00113732*D69*D69*D69+0.00000701863*D69*D69*D69*D69-0.0000000129*D69*D69*D69*D69*D69)*K69</f>
        <v>70.725559899546695</v>
      </c>
      <c r="M69" s="82" t="s">
        <v>147</v>
      </c>
    </row>
    <row r="70" spans="1:13" ht="18" customHeight="1">
      <c r="A70" s="174"/>
      <c r="B70" s="58"/>
      <c r="C70" s="58"/>
      <c r="D70" s="59"/>
      <c r="E70" s="60"/>
      <c r="F70" s="58"/>
      <c r="G70" s="62"/>
      <c r="H70" s="62"/>
      <c r="I70" s="62"/>
      <c r="J70" s="62"/>
      <c r="K70" s="69"/>
      <c r="L70" s="63"/>
      <c r="M70" s="64"/>
    </row>
    <row r="71" spans="1:13" ht="16">
      <c r="B71" s="25"/>
      <c r="C71" s="73"/>
      <c r="D71" s="44"/>
      <c r="E71" s="193"/>
      <c r="F71" s="25"/>
      <c r="M71" s="17"/>
    </row>
    <row r="72" spans="1:13" ht="13.5" customHeight="1">
      <c r="B72" s="25"/>
      <c r="C72" s="73"/>
      <c r="D72" s="44"/>
      <c r="E72" s="193"/>
      <c r="F72" s="25"/>
      <c r="M72" s="17"/>
    </row>
    <row r="73" spans="1:13" ht="18">
      <c r="B73" s="5" t="s">
        <v>14</v>
      </c>
      <c r="C73" s="6"/>
      <c r="D73" s="44"/>
      <c r="E73" s="193"/>
      <c r="F73" s="25"/>
      <c r="M73" s="17"/>
    </row>
    <row r="74" spans="1:13" ht="16">
      <c r="B74" s="77" t="s">
        <v>104</v>
      </c>
      <c r="C74" s="25"/>
      <c r="D74" s="44"/>
      <c r="E74" s="195"/>
      <c r="F74" s="6"/>
      <c r="M74" s="17"/>
    </row>
    <row r="75" spans="1:13" ht="14">
      <c r="B75" s="8"/>
      <c r="C75" s="8" t="s">
        <v>23</v>
      </c>
      <c r="D75" s="44"/>
      <c r="E75" s="195"/>
      <c r="F75" s="6"/>
      <c r="M75" s="17"/>
    </row>
    <row r="76" spans="1:13" ht="14">
      <c r="B76" s="9" t="s">
        <v>16</v>
      </c>
      <c r="C76" s="9" t="s">
        <v>17</v>
      </c>
      <c r="D76" s="45" t="s">
        <v>145</v>
      </c>
      <c r="E76" s="196" t="s">
        <v>4</v>
      </c>
      <c r="F76" s="9" t="s">
        <v>22</v>
      </c>
      <c r="M76" s="17"/>
    </row>
    <row r="77" spans="1:13">
      <c r="B77" s="35" t="s">
        <v>52</v>
      </c>
      <c r="C77" s="6" t="s">
        <v>23</v>
      </c>
      <c r="D77" s="69">
        <v>52</v>
      </c>
      <c r="E77" s="68">
        <v>65</v>
      </c>
      <c r="F77" s="50">
        <v>81.637342908265936</v>
      </c>
      <c r="M77" s="17"/>
    </row>
    <row r="78" spans="1:13">
      <c r="B78" s="35" t="s">
        <v>46</v>
      </c>
      <c r="C78" s="6" t="s">
        <v>23</v>
      </c>
      <c r="D78" s="69">
        <v>48</v>
      </c>
      <c r="E78" s="68">
        <v>57.5</v>
      </c>
      <c r="F78" s="50">
        <v>76.270975555281225</v>
      </c>
      <c r="M78" s="17"/>
    </row>
    <row r="79" spans="1:13">
      <c r="B79" s="35" t="s">
        <v>59</v>
      </c>
      <c r="C79" s="6" t="s">
        <v>23</v>
      </c>
      <c r="D79" s="69">
        <v>67.5</v>
      </c>
      <c r="E79" s="68">
        <v>57.5</v>
      </c>
      <c r="F79" s="50">
        <v>60.254793631637064</v>
      </c>
      <c r="M79" s="17"/>
    </row>
    <row r="80" spans="1:13">
      <c r="B80" s="25"/>
      <c r="C80" s="25"/>
      <c r="D80" s="46"/>
      <c r="E80" s="53"/>
      <c r="F80" s="25"/>
      <c r="M80" s="17"/>
    </row>
    <row r="81" spans="1:13" ht="16">
      <c r="B81" s="7" t="s">
        <v>15</v>
      </c>
      <c r="C81" s="25"/>
      <c r="D81" s="44"/>
      <c r="E81" s="193"/>
      <c r="F81" s="25"/>
      <c r="M81" s="17"/>
    </row>
    <row r="82" spans="1:13" ht="14">
      <c r="A82" s="213"/>
      <c r="B82" s="8"/>
      <c r="C82" s="8" t="s">
        <v>23</v>
      </c>
      <c r="D82" s="44"/>
      <c r="E82" s="193"/>
      <c r="F82" s="25"/>
      <c r="M82" s="17"/>
    </row>
    <row r="83" spans="1:13" ht="14">
      <c r="A83" s="213"/>
      <c r="B83" s="9" t="s">
        <v>16</v>
      </c>
      <c r="C83" s="9" t="s">
        <v>17</v>
      </c>
      <c r="D83" s="45" t="s">
        <v>145</v>
      </c>
      <c r="E83" s="194" t="s">
        <v>4</v>
      </c>
      <c r="F83" s="9" t="s">
        <v>22</v>
      </c>
      <c r="M83" s="17"/>
    </row>
    <row r="84" spans="1:13">
      <c r="A84" s="213"/>
      <c r="B84" s="35" t="s">
        <v>100</v>
      </c>
      <c r="C84" s="6" t="s">
        <v>23</v>
      </c>
      <c r="D84" s="69">
        <v>110</v>
      </c>
      <c r="E84" s="68">
        <v>205</v>
      </c>
      <c r="F84" s="50">
        <v>122.47979735397348</v>
      </c>
      <c r="M84" s="17"/>
    </row>
    <row r="85" spans="1:13">
      <c r="A85" s="213"/>
      <c r="B85" s="35" t="s">
        <v>89</v>
      </c>
      <c r="C85" s="6" t="s">
        <v>23</v>
      </c>
      <c r="D85" s="69">
        <v>90</v>
      </c>
      <c r="E85" s="68">
        <v>185</v>
      </c>
      <c r="F85" s="50">
        <v>118.77501576766902</v>
      </c>
      <c r="M85" s="17"/>
    </row>
    <row r="86" spans="1:13">
      <c r="A86" s="213"/>
      <c r="B86" s="35" t="s">
        <v>73</v>
      </c>
      <c r="C86" s="6" t="s">
        <v>23</v>
      </c>
      <c r="D86" s="69">
        <v>75</v>
      </c>
      <c r="E86" s="68">
        <v>160</v>
      </c>
      <c r="F86" s="50">
        <v>114.21834356648831</v>
      </c>
      <c r="M86" s="17"/>
    </row>
    <row r="87" spans="1:13">
      <c r="A87" s="213"/>
      <c r="B87" s="25"/>
      <c r="C87" s="25"/>
      <c r="D87" s="46"/>
      <c r="E87" s="38"/>
      <c r="F87" s="25"/>
      <c r="M87" s="17"/>
    </row>
    <row r="88" spans="1:13">
      <c r="B88" s="25"/>
      <c r="C88" s="25"/>
      <c r="D88" s="46"/>
      <c r="E88" s="53"/>
      <c r="F88" s="25"/>
      <c r="M88" s="17"/>
    </row>
    <row r="89" spans="1:13">
      <c r="B89" s="25"/>
      <c r="C89" s="25"/>
      <c r="D89" s="46"/>
      <c r="E89" s="53"/>
      <c r="F89" s="25"/>
      <c r="M89" s="17"/>
    </row>
    <row r="90" spans="1:13">
      <c r="B90" s="25"/>
      <c r="C90" s="25"/>
      <c r="D90" s="46"/>
      <c r="E90" s="53"/>
      <c r="F90" s="25"/>
      <c r="M90" s="17"/>
    </row>
    <row r="91" spans="1:13">
      <c r="B91" s="25"/>
      <c r="C91" s="25"/>
      <c r="D91" s="46"/>
      <c r="E91" s="53"/>
      <c r="F91" s="25"/>
      <c r="M91" s="17"/>
    </row>
    <row r="92" spans="1:13">
      <c r="B92" s="25"/>
      <c r="C92" s="25"/>
      <c r="D92" s="46"/>
      <c r="E92" s="53"/>
      <c r="F92" s="25"/>
      <c r="M92" s="17"/>
    </row>
    <row r="93" spans="1:13">
      <c r="B93" s="25"/>
      <c r="C93" s="25"/>
      <c r="D93" s="46"/>
      <c r="E93" s="53"/>
      <c r="F93" s="25"/>
      <c r="M93" s="17"/>
    </row>
  </sheetData>
  <mergeCells count="25">
    <mergeCell ref="A1:M2"/>
    <mergeCell ref="C3:C4"/>
    <mergeCell ref="D3:D4"/>
    <mergeCell ref="E3:E4"/>
    <mergeCell ref="A3:A4"/>
    <mergeCell ref="M3:M4"/>
    <mergeCell ref="B3:B4"/>
    <mergeCell ref="G3:J3"/>
    <mergeCell ref="K3:K4"/>
    <mergeCell ref="F3:F4"/>
    <mergeCell ref="L3:L4"/>
    <mergeCell ref="A50:J50"/>
    <mergeCell ref="A56:J56"/>
    <mergeCell ref="A62:J62"/>
    <mergeCell ref="A67:J67"/>
    <mergeCell ref="A5:J5"/>
    <mergeCell ref="A9:J9"/>
    <mergeCell ref="A15:J15"/>
    <mergeCell ref="A18:J18"/>
    <mergeCell ref="A22:J22"/>
    <mergeCell ref="A26:J26"/>
    <mergeCell ref="A31:J31"/>
    <mergeCell ref="A35:J35"/>
    <mergeCell ref="A38:J38"/>
    <mergeCell ref="A43:J43"/>
  </mergeCell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4"/>
  <sheetViews>
    <sheetView workbookViewId="0">
      <selection activeCell="M3" sqref="M3:M4"/>
    </sheetView>
  </sheetViews>
  <sheetFormatPr baseColWidth="10" defaultColWidth="8.83203125" defaultRowHeight="13"/>
  <cols>
    <col min="1" max="1" width="7.5" style="182" customWidth="1"/>
    <col min="2" max="2" width="23.1640625" customWidth="1"/>
    <col min="3" max="3" width="25.83203125" customWidth="1"/>
    <col min="4" max="4" width="14.33203125" style="47" customWidth="1"/>
    <col min="5" max="5" width="13.33203125" style="54" customWidth="1"/>
    <col min="6" max="6" width="30.1640625" customWidth="1"/>
    <col min="7" max="9" width="5.5" customWidth="1"/>
    <col min="10" max="10" width="4.83203125" customWidth="1"/>
    <col min="11" max="11" width="10.5" style="39" customWidth="1"/>
    <col min="12" max="12" width="10.5" style="54" bestFit="1" customWidth="1"/>
    <col min="13" max="13" width="23.33203125" customWidth="1"/>
  </cols>
  <sheetData>
    <row r="1" spans="1:22" ht="30" customHeight="1">
      <c r="A1" s="223" t="s">
        <v>142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4"/>
      <c r="N1" s="28"/>
      <c r="O1" s="28"/>
      <c r="P1" s="28"/>
      <c r="Q1" s="28"/>
      <c r="R1" s="28"/>
      <c r="S1" s="28"/>
      <c r="T1" s="28"/>
      <c r="U1" s="28"/>
      <c r="V1" s="29"/>
    </row>
    <row r="2" spans="1:22" s="30" customFormat="1" ht="69" customHeight="1" thickBot="1">
      <c r="A2" s="223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4"/>
      <c r="N2" s="28"/>
      <c r="O2" s="28"/>
      <c r="P2" s="28"/>
      <c r="Q2" s="28"/>
      <c r="R2" s="28"/>
      <c r="S2" s="28"/>
      <c r="T2" s="28"/>
      <c r="U2" s="28"/>
      <c r="V2" s="29"/>
    </row>
    <row r="3" spans="1:22" ht="12" customHeight="1">
      <c r="A3" s="231" t="s">
        <v>146</v>
      </c>
      <c r="B3" s="235" t="s">
        <v>0</v>
      </c>
      <c r="C3" s="225" t="s">
        <v>158</v>
      </c>
      <c r="D3" s="227" t="s">
        <v>19</v>
      </c>
      <c r="E3" s="229" t="s">
        <v>22</v>
      </c>
      <c r="F3" s="235" t="s">
        <v>2</v>
      </c>
      <c r="G3" s="235" t="s">
        <v>20</v>
      </c>
      <c r="H3" s="235"/>
      <c r="I3" s="235"/>
      <c r="J3" s="235"/>
      <c r="K3" s="237" t="s">
        <v>4</v>
      </c>
      <c r="L3" s="229" t="s">
        <v>5</v>
      </c>
      <c r="M3" s="233" t="s">
        <v>157</v>
      </c>
      <c r="N3" s="2"/>
      <c r="O3" s="2"/>
      <c r="P3" s="2"/>
      <c r="Q3" s="2"/>
      <c r="R3" s="2"/>
      <c r="S3" s="2"/>
      <c r="T3" s="2"/>
      <c r="U3" s="2"/>
      <c r="V3" s="2"/>
    </row>
    <row r="4" spans="1:22" ht="21" customHeight="1" thickBot="1">
      <c r="A4" s="232"/>
      <c r="B4" s="236"/>
      <c r="C4" s="226"/>
      <c r="D4" s="228"/>
      <c r="E4" s="230"/>
      <c r="F4" s="236"/>
      <c r="G4" s="13">
        <v>1</v>
      </c>
      <c r="H4" s="13">
        <v>2</v>
      </c>
      <c r="I4" s="13">
        <v>3</v>
      </c>
      <c r="J4" s="13" t="s">
        <v>26</v>
      </c>
      <c r="K4" s="238"/>
      <c r="L4" s="230"/>
      <c r="M4" s="234"/>
      <c r="N4" s="2"/>
      <c r="O4" s="2"/>
      <c r="P4" s="2"/>
      <c r="Q4" s="2"/>
      <c r="R4" s="2"/>
      <c r="S4" s="2"/>
      <c r="T4" s="2"/>
      <c r="U4" s="2"/>
      <c r="V4" s="2"/>
    </row>
    <row r="5" spans="1:22" ht="16">
      <c r="A5" s="252" t="s">
        <v>6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</row>
    <row r="6" spans="1:22" s="30" customFormat="1">
      <c r="A6" s="173">
        <v>1</v>
      </c>
      <c r="B6" s="23" t="s">
        <v>21</v>
      </c>
      <c r="C6" s="23" t="s">
        <v>54</v>
      </c>
      <c r="D6" s="40">
        <v>51.9</v>
      </c>
      <c r="E6" s="56">
        <f>L6/K6</f>
        <v>1.2484916603050613</v>
      </c>
      <c r="F6" s="23" t="s">
        <v>8</v>
      </c>
      <c r="G6" s="164">
        <v>85</v>
      </c>
      <c r="H6" s="164">
        <v>90</v>
      </c>
      <c r="I6" s="164">
        <v>95</v>
      </c>
      <c r="J6" s="10"/>
      <c r="K6" s="71">
        <v>95</v>
      </c>
      <c r="L6" s="48">
        <f>500/(594.31747775582-27.23842536447*D6+0.82112226871*D6*D6-0.00930733913*D6*D6*D6+0.00004731582*D6*D6*D6*D6-0.00000009054*D6*D6*D6*D6*D6)*K6</f>
        <v>118.60670772898082</v>
      </c>
      <c r="M6" s="24" t="s">
        <v>147</v>
      </c>
    </row>
    <row r="7" spans="1:22" s="75" customFormat="1">
      <c r="A7" s="174"/>
      <c r="B7" s="58"/>
      <c r="C7" s="58"/>
      <c r="D7" s="59"/>
      <c r="E7" s="60"/>
      <c r="F7" s="58"/>
      <c r="G7" s="69"/>
      <c r="H7" s="69"/>
      <c r="I7" s="69"/>
      <c r="J7" s="62"/>
      <c r="K7" s="69"/>
      <c r="L7" s="63"/>
      <c r="M7" s="64"/>
    </row>
    <row r="8" spans="1:22" ht="16">
      <c r="A8" s="252" t="s">
        <v>18</v>
      </c>
      <c r="B8" s="252"/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</row>
    <row r="9" spans="1:22">
      <c r="A9" s="175">
        <v>1</v>
      </c>
      <c r="B9" s="31" t="s">
        <v>63</v>
      </c>
      <c r="C9" s="65" t="s">
        <v>64</v>
      </c>
      <c r="D9" s="55">
        <v>55.6</v>
      </c>
      <c r="E9" s="157">
        <f>L9/K9</f>
        <v>0.91676385686677564</v>
      </c>
      <c r="F9" s="65" t="s">
        <v>7</v>
      </c>
      <c r="G9" s="165">
        <v>80</v>
      </c>
      <c r="H9" s="166">
        <v>90</v>
      </c>
      <c r="I9" s="165">
        <v>105</v>
      </c>
      <c r="J9" s="66"/>
      <c r="K9" s="89">
        <v>105</v>
      </c>
      <c r="L9" s="52">
        <f>500/(-216.0475144+16.2606339*D9-0.002388645*D9*D9-0.00113732*D9*D9*D9+0.00000701863*D9*D9*D9*D9-0.0000000129*D9*D9*D9*D9*D9)*K9</f>
        <v>96.260204971011447</v>
      </c>
      <c r="M9" s="79" t="s">
        <v>147</v>
      </c>
    </row>
    <row r="10" spans="1:22">
      <c r="A10" s="176">
        <v>2</v>
      </c>
      <c r="B10" s="20" t="s">
        <v>105</v>
      </c>
      <c r="C10" s="35" t="s">
        <v>106</v>
      </c>
      <c r="D10" s="41">
        <v>55.95</v>
      </c>
      <c r="E10" s="158">
        <f>L10/K10</f>
        <v>0.91113486235096675</v>
      </c>
      <c r="F10" s="35" t="s">
        <v>28</v>
      </c>
      <c r="G10" s="167">
        <v>65</v>
      </c>
      <c r="H10" s="168">
        <v>70</v>
      </c>
      <c r="I10" s="167">
        <v>75</v>
      </c>
      <c r="J10" s="36"/>
      <c r="K10" s="90">
        <v>75</v>
      </c>
      <c r="L10" s="100">
        <f>500/(-216.0475144+16.2606339*D10-0.002388645*D10*D10-0.00113732*D10*D10*D10+0.00000701863*D10*D10*D10*D10-0.0000000129*D10*D10*D10*D10*D10)*K10</f>
        <v>68.335114676322505</v>
      </c>
      <c r="M10" s="80" t="s">
        <v>147</v>
      </c>
    </row>
    <row r="11" spans="1:22">
      <c r="A11" s="177">
        <v>1</v>
      </c>
      <c r="B11" s="33" t="s">
        <v>107</v>
      </c>
      <c r="C11" s="26" t="s">
        <v>108</v>
      </c>
      <c r="D11" s="67">
        <v>55.9</v>
      </c>
      <c r="E11" s="159">
        <f>L11/K11</f>
        <v>0.91193267123436006</v>
      </c>
      <c r="F11" s="26" t="s">
        <v>7</v>
      </c>
      <c r="G11" s="169">
        <v>70</v>
      </c>
      <c r="H11" s="170">
        <v>80</v>
      </c>
      <c r="I11" s="160">
        <v>92.5</v>
      </c>
      <c r="J11" s="27"/>
      <c r="K11" s="91">
        <v>80</v>
      </c>
      <c r="L11" s="98">
        <f>500/(-216.0475144+16.2606339*D11-0.002388645*D11*D11-0.00113732*D11*D11*D11+0.00000701863*D11*D11*D11*D11-0.0000000129*D11*D11*D11*D11*D11)*K11</f>
        <v>72.954613698748801</v>
      </c>
      <c r="M11" s="82" t="s">
        <v>153</v>
      </c>
    </row>
    <row r="12" spans="1:22" s="75" customFormat="1">
      <c r="A12" s="174"/>
      <c r="B12" s="58"/>
      <c r="C12" s="58"/>
      <c r="D12" s="59"/>
      <c r="E12" s="60"/>
      <c r="F12" s="58"/>
      <c r="G12" s="69"/>
      <c r="H12" s="69"/>
      <c r="I12" s="69"/>
      <c r="J12" s="62"/>
      <c r="K12" s="69"/>
      <c r="L12" s="63"/>
      <c r="M12" s="64"/>
    </row>
    <row r="13" spans="1:22" ht="16">
      <c r="A13" s="252" t="s">
        <v>27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</row>
    <row r="14" spans="1:22" s="30" customFormat="1">
      <c r="A14" s="173">
        <v>1</v>
      </c>
      <c r="B14" s="23" t="s">
        <v>109</v>
      </c>
      <c r="C14" s="23" t="s">
        <v>106</v>
      </c>
      <c r="D14" s="40">
        <v>59.9</v>
      </c>
      <c r="E14" s="56">
        <f>L14/K14</f>
        <v>1.1163290013887979</v>
      </c>
      <c r="F14" s="23" t="s">
        <v>28</v>
      </c>
      <c r="G14" s="164">
        <v>80</v>
      </c>
      <c r="H14" s="164">
        <v>90</v>
      </c>
      <c r="I14" s="164">
        <v>95</v>
      </c>
      <c r="J14" s="10"/>
      <c r="K14" s="71">
        <v>95</v>
      </c>
      <c r="L14" s="48">
        <f>500/(594.31747775582-27.23842536447*D14+0.82112226871*D14*D14-0.00930733913*D14*D14*D14+0.00004731582*D14*D14*D14*D14-0.00000009054*D14*D14*D14*D14*D14)*K14</f>
        <v>106.0512551319358</v>
      </c>
      <c r="M14" s="24" t="s">
        <v>147</v>
      </c>
    </row>
    <row r="15" spans="1:22" s="75" customFormat="1">
      <c r="A15" s="174"/>
      <c r="B15" s="58"/>
      <c r="C15" s="58"/>
      <c r="D15" s="59"/>
      <c r="E15" s="60"/>
      <c r="F15" s="58"/>
      <c r="G15" s="69"/>
      <c r="H15" s="69"/>
      <c r="I15" s="69"/>
      <c r="J15" s="62"/>
      <c r="K15" s="69"/>
      <c r="L15" s="63"/>
      <c r="M15" s="64"/>
    </row>
    <row r="16" spans="1:22" ht="16">
      <c r="A16" s="248" t="s">
        <v>24</v>
      </c>
      <c r="B16" s="249"/>
      <c r="C16" s="249"/>
      <c r="D16" s="249"/>
      <c r="E16" s="249"/>
      <c r="F16" s="249"/>
      <c r="G16" s="249"/>
      <c r="H16" s="249"/>
      <c r="I16" s="249"/>
      <c r="J16" s="249"/>
      <c r="K16" s="249"/>
      <c r="L16" s="249"/>
      <c r="M16" s="249"/>
    </row>
    <row r="17" spans="1:22">
      <c r="A17" s="178">
        <v>1</v>
      </c>
      <c r="B17" s="118" t="s">
        <v>59</v>
      </c>
      <c r="C17" s="23" t="s">
        <v>60</v>
      </c>
      <c r="D17" s="114">
        <v>65.099999999999994</v>
      </c>
      <c r="E17" s="56">
        <f>L17/K17</f>
        <v>1.0479094544632532</v>
      </c>
      <c r="F17" s="23" t="s">
        <v>8</v>
      </c>
      <c r="G17" s="171">
        <v>105</v>
      </c>
      <c r="H17" s="172">
        <v>112.5</v>
      </c>
      <c r="I17" s="164">
        <v>117.5</v>
      </c>
      <c r="J17" s="119"/>
      <c r="K17" s="120">
        <v>117.5</v>
      </c>
      <c r="L17" s="48">
        <f>500/(594.31747775582-27.23842536447*D17+0.82112226871*D17*D17-0.00930733913*D17*D17*D17+0.00004731582*D17*D17*D17*D17-0.00000009054*D17*D17*D17*D17*D17)*K17</f>
        <v>123.12936089943226</v>
      </c>
      <c r="M17" s="109" t="s">
        <v>147</v>
      </c>
    </row>
    <row r="18" spans="1:22">
      <c r="A18" s="179"/>
      <c r="B18" s="58"/>
      <c r="C18" s="58"/>
      <c r="D18" s="59"/>
      <c r="E18" s="60"/>
      <c r="F18" s="58"/>
      <c r="G18" s="62"/>
      <c r="H18" s="62"/>
      <c r="I18" s="62"/>
      <c r="J18" s="62"/>
      <c r="K18" s="69"/>
      <c r="L18" s="63"/>
      <c r="M18" s="64"/>
    </row>
    <row r="19" spans="1:22" ht="16">
      <c r="A19" s="222" t="s">
        <v>27</v>
      </c>
      <c r="B19" s="222"/>
      <c r="C19" s="222"/>
      <c r="D19" s="222"/>
      <c r="E19" s="222"/>
      <c r="F19" s="222"/>
      <c r="G19" s="222"/>
      <c r="H19" s="222"/>
      <c r="I19" s="222"/>
      <c r="J19" s="222"/>
      <c r="K19" s="222"/>
      <c r="L19" s="222"/>
      <c r="M19" s="222"/>
    </row>
    <row r="20" spans="1:22" s="30" customFormat="1">
      <c r="A20" s="173">
        <v>1</v>
      </c>
      <c r="B20" s="23" t="s">
        <v>110</v>
      </c>
      <c r="C20" s="23" t="s">
        <v>136</v>
      </c>
      <c r="D20" s="40">
        <v>59.6</v>
      </c>
      <c r="E20" s="56">
        <f>L20/K20</f>
        <v>1.1206860305943509</v>
      </c>
      <c r="F20" s="23" t="s">
        <v>7</v>
      </c>
      <c r="G20" s="164">
        <v>110</v>
      </c>
      <c r="H20" s="164">
        <v>117.5</v>
      </c>
      <c r="I20" s="164">
        <v>122.5</v>
      </c>
      <c r="J20" s="10"/>
      <c r="K20" s="71">
        <v>122.5</v>
      </c>
      <c r="L20" s="48">
        <f>500/(594.31747775582-27.23842536447*D20+0.82112226871*D20*D20-0.00930733913*D20*D20*D20+0.00004731582*D20*D20*D20*D20-0.00000009054*D20*D20*D20*D20*D20)*K20</f>
        <v>137.28403874780798</v>
      </c>
      <c r="M20" s="24" t="s">
        <v>151</v>
      </c>
    </row>
    <row r="21" spans="1:22" s="75" customFormat="1">
      <c r="A21" s="174"/>
      <c r="B21" s="58"/>
      <c r="C21" s="58"/>
      <c r="D21" s="59"/>
      <c r="E21" s="60"/>
      <c r="F21" s="58"/>
      <c r="G21" s="69"/>
      <c r="H21" s="69"/>
      <c r="I21" s="69"/>
      <c r="J21" s="62"/>
      <c r="K21" s="69"/>
      <c r="L21" s="63"/>
      <c r="M21" s="64"/>
    </row>
    <row r="22" spans="1:22" ht="16">
      <c r="A22" s="248" t="s">
        <v>24</v>
      </c>
      <c r="B22" s="249"/>
      <c r="C22" s="249"/>
      <c r="D22" s="249"/>
      <c r="E22" s="249"/>
      <c r="F22" s="249"/>
      <c r="G22" s="249"/>
      <c r="H22" s="249"/>
      <c r="I22" s="249"/>
      <c r="J22" s="249"/>
      <c r="K22" s="249"/>
      <c r="L22" s="249"/>
      <c r="M22" s="249"/>
    </row>
    <row r="23" spans="1:22">
      <c r="A23" s="178">
        <v>1</v>
      </c>
      <c r="B23" s="118" t="s">
        <v>111</v>
      </c>
      <c r="C23" s="23" t="s">
        <v>137</v>
      </c>
      <c r="D23" s="114">
        <v>66.2</v>
      </c>
      <c r="E23" s="56">
        <f>L23/K23</f>
        <v>1.0350826528767794</v>
      </c>
      <c r="F23" s="23" t="s">
        <v>7</v>
      </c>
      <c r="G23" s="171">
        <v>100</v>
      </c>
      <c r="H23" s="172">
        <v>110</v>
      </c>
      <c r="I23" s="161">
        <v>117.5</v>
      </c>
      <c r="J23" s="119"/>
      <c r="K23" s="120">
        <v>110</v>
      </c>
      <c r="L23" s="48">
        <f>500/(594.31747775582-27.23842536447*D23+0.82112226871*D23*D23-0.00930733913*D23*D23*D23+0.00004731582*D23*D23*D23*D23-0.00000009054*D23*D23*D23*D23*D23)*K23</f>
        <v>113.85909181644573</v>
      </c>
      <c r="M23" s="109" t="s">
        <v>151</v>
      </c>
    </row>
    <row r="24" spans="1:22">
      <c r="A24" s="179"/>
      <c r="B24" s="58"/>
      <c r="C24" s="58"/>
      <c r="D24" s="59"/>
      <c r="E24" s="60"/>
      <c r="F24" s="58"/>
      <c r="G24" s="62"/>
      <c r="H24" s="62"/>
      <c r="I24" s="62"/>
      <c r="J24" s="62"/>
      <c r="K24" s="69"/>
      <c r="L24" s="63"/>
      <c r="M24" s="64"/>
    </row>
    <row r="25" spans="1:22" ht="16">
      <c r="A25" s="219" t="s">
        <v>25</v>
      </c>
      <c r="B25" s="220"/>
      <c r="C25" s="220"/>
      <c r="D25" s="220"/>
      <c r="E25" s="220"/>
      <c r="F25" s="220"/>
      <c r="G25" s="220"/>
      <c r="H25" s="220"/>
      <c r="I25" s="220"/>
      <c r="J25" s="220"/>
      <c r="K25" s="220"/>
      <c r="L25" s="220"/>
      <c r="M25" s="220"/>
    </row>
    <row r="26" spans="1:22">
      <c r="A26" s="175">
        <v>1</v>
      </c>
      <c r="B26" s="83" t="s">
        <v>112</v>
      </c>
      <c r="C26" s="31" t="s">
        <v>113</v>
      </c>
      <c r="D26" s="94">
        <v>82.4</v>
      </c>
      <c r="E26" s="157">
        <f>L26/K26</f>
        <v>0.67035964355310185</v>
      </c>
      <c r="F26" s="65" t="s">
        <v>7</v>
      </c>
      <c r="G26" s="165">
        <v>135</v>
      </c>
      <c r="H26" s="162">
        <v>140</v>
      </c>
      <c r="I26" s="162">
        <v>140</v>
      </c>
      <c r="J26" s="66"/>
      <c r="K26" s="89">
        <v>135</v>
      </c>
      <c r="L26" s="52">
        <f>500/(-216.0475144+16.2606339*D26-0.002388645*D26*D26-0.00113732*D26*D26*D26+0.00000701863*D26*D26*D26*D26-0.0000000129*D26*D26*D26*D26*D26)*K26</f>
        <v>90.498551879668753</v>
      </c>
      <c r="M26" s="79" t="s">
        <v>151</v>
      </c>
    </row>
    <row r="27" spans="1:22">
      <c r="A27" s="180"/>
      <c r="B27" s="21"/>
      <c r="C27" s="21"/>
      <c r="D27" s="42"/>
      <c r="E27" s="57"/>
      <c r="F27" s="21"/>
      <c r="G27" s="15"/>
      <c r="H27" s="16"/>
      <c r="I27" s="16"/>
      <c r="J27" s="15"/>
      <c r="K27" s="70"/>
      <c r="L27" s="49"/>
      <c r="M27" s="22"/>
      <c r="N27" s="14"/>
      <c r="O27" s="14"/>
      <c r="P27" s="14"/>
      <c r="Q27" s="14"/>
      <c r="R27" s="14"/>
      <c r="S27" s="14"/>
      <c r="T27" s="14"/>
      <c r="U27" s="14"/>
      <c r="V27" s="14"/>
    </row>
    <row r="28" spans="1:22" ht="16">
      <c r="A28" s="248" t="s">
        <v>11</v>
      </c>
      <c r="B28" s="249"/>
      <c r="C28" s="249"/>
      <c r="D28" s="249"/>
      <c r="E28" s="249"/>
      <c r="F28" s="249"/>
      <c r="G28" s="249"/>
      <c r="H28" s="249"/>
      <c r="I28" s="249"/>
      <c r="J28" s="249"/>
      <c r="K28" s="249"/>
      <c r="L28" s="249"/>
      <c r="M28" s="249"/>
    </row>
    <row r="29" spans="1:22">
      <c r="A29" s="178">
        <v>1</v>
      </c>
      <c r="B29" s="23" t="s">
        <v>114</v>
      </c>
      <c r="C29" s="23" t="s">
        <v>113</v>
      </c>
      <c r="D29" s="40">
        <v>95</v>
      </c>
      <c r="E29" s="56">
        <f t="shared" ref="E29" si="0">L29/K29</f>
        <v>0.62196828619691114</v>
      </c>
      <c r="F29" s="76" t="s">
        <v>7</v>
      </c>
      <c r="G29" s="163">
        <v>130</v>
      </c>
      <c r="H29" s="163">
        <v>130</v>
      </c>
      <c r="I29" s="164">
        <v>135</v>
      </c>
      <c r="J29" s="121"/>
      <c r="K29" s="115">
        <v>135</v>
      </c>
      <c r="L29" s="48">
        <f>500/(-216.0475144+16.2606339*D29-0.002388645*D29*D29-0.00113732*D29*D29*D29+0.00000701863*D29*D29*D29*D29-0.0000000129*D29*D29*D29*D29*D29)*K29</f>
        <v>83.965718636583006</v>
      </c>
      <c r="M29" s="109" t="s">
        <v>151</v>
      </c>
    </row>
    <row r="30" spans="1:22">
      <c r="A30" s="179"/>
      <c r="B30" s="58"/>
      <c r="C30" s="58"/>
      <c r="D30" s="59"/>
      <c r="E30" s="60"/>
      <c r="F30" s="58"/>
      <c r="G30" s="62"/>
      <c r="H30" s="62"/>
      <c r="I30" s="61"/>
      <c r="J30" s="62"/>
      <c r="K30" s="69"/>
      <c r="L30" s="63"/>
      <c r="M30" s="64"/>
    </row>
    <row r="31" spans="1:22" ht="16">
      <c r="A31" s="250" t="s">
        <v>12</v>
      </c>
      <c r="B31" s="251"/>
      <c r="C31" s="251"/>
      <c r="D31" s="251"/>
      <c r="E31" s="251"/>
      <c r="F31" s="251"/>
      <c r="G31" s="251"/>
      <c r="H31" s="251"/>
      <c r="I31" s="251"/>
      <c r="J31" s="251"/>
      <c r="K31" s="251"/>
      <c r="L31" s="251"/>
      <c r="M31" s="251"/>
    </row>
    <row r="32" spans="1:22">
      <c r="A32" s="173">
        <v>1</v>
      </c>
      <c r="B32" s="23" t="s">
        <v>102</v>
      </c>
      <c r="C32" s="23" t="s">
        <v>103</v>
      </c>
      <c r="D32" s="40">
        <v>109.4</v>
      </c>
      <c r="E32" s="56">
        <f t="shared" ref="E32" si="1">L32/K32</f>
        <v>0.58937966582955581</v>
      </c>
      <c r="F32" s="23" t="s">
        <v>8</v>
      </c>
      <c r="G32" s="164">
        <v>180</v>
      </c>
      <c r="H32" s="164">
        <v>192.5</v>
      </c>
      <c r="I32" s="171">
        <v>200</v>
      </c>
      <c r="J32" s="10"/>
      <c r="K32" s="71">
        <v>200</v>
      </c>
      <c r="L32" s="98">
        <f>500/(-216.0475144+16.2606339*D32-0.002388645*D32*D32-0.00113732*D32*D32*D32+0.00000701863*D32*D32*D32*D32-0.0000000129*D32*D32*D32*D32*D32)*K32</f>
        <v>117.87593316591116</v>
      </c>
      <c r="M32" s="24" t="s">
        <v>147</v>
      </c>
    </row>
    <row r="33" spans="1:13">
      <c r="A33" s="181"/>
      <c r="B33" s="34"/>
      <c r="C33" s="34"/>
      <c r="D33" s="46"/>
      <c r="E33" s="53"/>
      <c r="F33" s="25"/>
      <c r="G33" s="11"/>
      <c r="H33" s="11"/>
      <c r="I33" s="11"/>
      <c r="J33" s="11"/>
      <c r="K33" s="72"/>
      <c r="L33" s="51"/>
      <c r="M33" s="17"/>
    </row>
    <row r="34" spans="1:13">
      <c r="A34" s="181"/>
      <c r="B34" s="34"/>
      <c r="C34" s="34"/>
      <c r="D34" s="46"/>
      <c r="E34" s="53"/>
      <c r="F34" s="34"/>
      <c r="G34" s="34"/>
      <c r="H34" s="34"/>
      <c r="I34" s="34"/>
      <c r="J34" s="34"/>
      <c r="K34" s="38"/>
      <c r="L34" s="53"/>
      <c r="M34" s="34"/>
    </row>
  </sheetData>
  <mergeCells count="20"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A28:M28"/>
    <mergeCell ref="A31:M31"/>
    <mergeCell ref="L3:L4"/>
    <mergeCell ref="M3:M4"/>
    <mergeCell ref="A5:M5"/>
    <mergeCell ref="A25:M25"/>
    <mergeCell ref="A16:M16"/>
    <mergeCell ref="A8:M8"/>
    <mergeCell ref="A13:M13"/>
    <mergeCell ref="A19:M19"/>
    <mergeCell ref="A22:M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9"/>
  <sheetViews>
    <sheetView workbookViewId="0">
      <selection sqref="A1:M2"/>
    </sheetView>
  </sheetViews>
  <sheetFormatPr baseColWidth="10" defaultColWidth="9.1640625" defaultRowHeight="13"/>
  <cols>
    <col min="1" max="1" width="7.5" style="138" bestFit="1" customWidth="1"/>
    <col min="2" max="2" width="21.1640625" style="17" bestFit="1" customWidth="1"/>
    <col min="3" max="3" width="28.5" style="17" bestFit="1" customWidth="1"/>
    <col min="4" max="4" width="21.5" style="125" bestFit="1" customWidth="1"/>
    <col min="5" max="5" width="10.5" style="131" bestFit="1" customWidth="1"/>
    <col min="6" max="6" width="31.83203125" style="17" bestFit="1" customWidth="1"/>
    <col min="7" max="10" width="5.5" style="72" customWidth="1"/>
    <col min="11" max="11" width="11.33203125" style="72" bestFit="1" customWidth="1"/>
    <col min="12" max="12" width="12.5" style="51" customWidth="1"/>
    <col min="13" max="13" width="20.1640625" style="17" customWidth="1"/>
    <col min="14" max="16384" width="9.1640625" style="25"/>
  </cols>
  <sheetData>
    <row r="1" spans="1:13" s="4" customFormat="1" ht="29" customHeight="1">
      <c r="A1" s="253" t="s">
        <v>140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5"/>
    </row>
    <row r="2" spans="1:13" s="4" customFormat="1" ht="62" customHeight="1" thickBot="1">
      <c r="A2" s="256"/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8"/>
    </row>
    <row r="3" spans="1:13" s="104" customFormat="1" ht="12.75" customHeight="1">
      <c r="A3" s="259" t="s">
        <v>146</v>
      </c>
      <c r="B3" s="241" t="s">
        <v>0</v>
      </c>
      <c r="C3" s="243" t="s">
        <v>149</v>
      </c>
      <c r="D3" s="261" t="s">
        <v>35</v>
      </c>
      <c r="E3" s="263" t="s">
        <v>36</v>
      </c>
      <c r="F3" s="245" t="s">
        <v>37</v>
      </c>
      <c r="G3" s="246" t="s">
        <v>3</v>
      </c>
      <c r="H3" s="246"/>
      <c r="I3" s="246"/>
      <c r="J3" s="246"/>
      <c r="K3" s="246" t="s">
        <v>4</v>
      </c>
      <c r="L3" s="263" t="s">
        <v>5</v>
      </c>
      <c r="M3" s="239" t="s">
        <v>150</v>
      </c>
    </row>
    <row r="4" spans="1:13" s="104" customFormat="1" ht="21" customHeight="1" thickBot="1">
      <c r="A4" s="260"/>
      <c r="B4" s="242"/>
      <c r="C4" s="244"/>
      <c r="D4" s="262"/>
      <c r="E4" s="264"/>
      <c r="F4" s="244"/>
      <c r="G4" s="106">
        <v>1</v>
      </c>
      <c r="H4" s="106">
        <v>2</v>
      </c>
      <c r="I4" s="106">
        <v>3</v>
      </c>
      <c r="J4" s="144" t="s">
        <v>26</v>
      </c>
      <c r="K4" s="247"/>
      <c r="L4" s="264"/>
      <c r="M4" s="240"/>
    </row>
    <row r="5" spans="1:13" ht="16">
      <c r="A5" s="265" t="s">
        <v>40</v>
      </c>
      <c r="B5" s="265"/>
      <c r="C5" s="265"/>
      <c r="D5" s="265"/>
      <c r="E5" s="265"/>
      <c r="F5" s="265"/>
      <c r="G5" s="265"/>
      <c r="H5" s="265"/>
      <c r="I5" s="265"/>
      <c r="J5" s="265"/>
    </row>
    <row r="6" spans="1:13">
      <c r="A6" s="107">
        <v>1</v>
      </c>
      <c r="B6" s="24" t="s">
        <v>34</v>
      </c>
      <c r="C6" s="24" t="s">
        <v>138</v>
      </c>
      <c r="D6" s="108">
        <v>54</v>
      </c>
      <c r="E6" s="130">
        <f>L6/D6</f>
        <v>0.84069012368196505</v>
      </c>
      <c r="F6" s="23" t="s">
        <v>30</v>
      </c>
      <c r="G6" s="145">
        <v>32.5</v>
      </c>
      <c r="H6" s="145">
        <v>35</v>
      </c>
      <c r="I6" s="145">
        <v>37.5</v>
      </c>
      <c r="J6" s="71"/>
      <c r="K6" s="71">
        <v>37.5</v>
      </c>
      <c r="L6" s="48">
        <f>500/(594.31747775582-27.23842536447*D6+0.82112226871*D6*D6-0.00930733913*D6*D6*D6+0.00004731582*D6*D6*D6*D6-0.00000009054*D6*D6*D6*D6*D6)*K6</f>
        <v>45.397266678826114</v>
      </c>
      <c r="M6" s="24" t="s">
        <v>151</v>
      </c>
    </row>
    <row r="7" spans="1:13">
      <c r="B7" s="17" t="s">
        <v>39</v>
      </c>
    </row>
    <row r="8" spans="1:13" ht="16">
      <c r="A8" s="265" t="s">
        <v>41</v>
      </c>
      <c r="B8" s="265"/>
      <c r="C8" s="265"/>
      <c r="D8" s="265"/>
      <c r="E8" s="265"/>
      <c r="F8" s="265"/>
      <c r="G8" s="265"/>
      <c r="H8" s="265"/>
      <c r="I8" s="265"/>
      <c r="J8" s="265"/>
    </row>
    <row r="9" spans="1:13">
      <c r="A9" s="107">
        <v>1</v>
      </c>
      <c r="B9" s="24" t="s">
        <v>115</v>
      </c>
      <c r="C9" s="24" t="s">
        <v>139</v>
      </c>
      <c r="D9" s="108">
        <v>65.5</v>
      </c>
      <c r="E9" s="130">
        <f>L9/D9</f>
        <v>0.71668955101169773</v>
      </c>
      <c r="F9" s="23" t="s">
        <v>30</v>
      </c>
      <c r="G9" s="145">
        <v>35</v>
      </c>
      <c r="H9" s="145">
        <v>40</v>
      </c>
      <c r="I9" s="145">
        <v>45</v>
      </c>
      <c r="J9" s="71"/>
      <c r="K9" s="71">
        <v>45</v>
      </c>
      <c r="L9" s="48">
        <f>500/(594.31747775582-27.23842536447*D9+0.82112226871*D9*D9-0.00930733913*D9*D9*D9+0.00004731582*D9*D9*D9*D9-0.00000009054*D9*D9*D9*D9*D9)*K9</f>
        <v>46.943165591266201</v>
      </c>
      <c r="M9" s="24" t="s">
        <v>151</v>
      </c>
    </row>
    <row r="10" spans="1:13">
      <c r="B10" s="17" t="s">
        <v>39</v>
      </c>
    </row>
    <row r="11" spans="1:13" ht="16">
      <c r="A11" s="265" t="s">
        <v>38</v>
      </c>
      <c r="B11" s="265"/>
      <c r="C11" s="265"/>
      <c r="D11" s="265"/>
      <c r="E11" s="265"/>
      <c r="F11" s="265"/>
      <c r="G11" s="265"/>
      <c r="H11" s="265"/>
      <c r="I11" s="265"/>
      <c r="J11" s="265"/>
    </row>
    <row r="12" spans="1:13">
      <c r="A12" s="139">
        <v>1</v>
      </c>
      <c r="B12" s="19" t="s">
        <v>71</v>
      </c>
      <c r="C12" s="19" t="s">
        <v>72</v>
      </c>
      <c r="D12" s="126">
        <v>74.650000000000006</v>
      </c>
      <c r="E12" s="132">
        <f t="shared" ref="E12:E13" si="0">L12/D12</f>
        <v>0.83018803646566064</v>
      </c>
      <c r="F12" s="79" t="s">
        <v>8</v>
      </c>
      <c r="G12" s="146">
        <v>60</v>
      </c>
      <c r="H12" s="150">
        <v>65</v>
      </c>
      <c r="I12" s="147">
        <v>67.5</v>
      </c>
      <c r="J12" s="155"/>
      <c r="K12" s="89">
        <v>65</v>
      </c>
      <c r="L12" s="110">
        <f t="shared" ref="L12:L13" si="1">500/(594.31747775582-27.23842536447*D12+0.82112226871*D12*D12-0.00930733913*D12*D12*D12+0.00004731582*D12*D12*D12*D12-0.00000009054*D12*D12*D12*D12*D12)*K12</f>
        <v>61.973536922161571</v>
      </c>
      <c r="M12" s="19" t="s">
        <v>152</v>
      </c>
    </row>
    <row r="13" spans="1:13">
      <c r="A13" s="140">
        <v>1</v>
      </c>
      <c r="B13" s="105" t="s">
        <v>116</v>
      </c>
      <c r="C13" s="105" t="s">
        <v>117</v>
      </c>
      <c r="D13" s="127">
        <v>74.650000000000006</v>
      </c>
      <c r="E13" s="133">
        <f t="shared" si="0"/>
        <v>0.76632741827599438</v>
      </c>
      <c r="F13" s="82" t="s">
        <v>8</v>
      </c>
      <c r="G13" s="148">
        <v>40</v>
      </c>
      <c r="H13" s="152">
        <v>50</v>
      </c>
      <c r="I13" s="148">
        <v>60</v>
      </c>
      <c r="J13" s="156"/>
      <c r="K13" s="91">
        <v>60</v>
      </c>
      <c r="L13" s="111">
        <f t="shared" si="1"/>
        <v>57.206341774302985</v>
      </c>
      <c r="M13" s="105" t="s">
        <v>148</v>
      </c>
    </row>
    <row r="14" spans="1:13">
      <c r="B14" s="17" t="s">
        <v>39</v>
      </c>
    </row>
    <row r="15" spans="1:13" ht="16">
      <c r="A15" s="265" t="s">
        <v>42</v>
      </c>
      <c r="B15" s="265"/>
      <c r="C15" s="265"/>
      <c r="D15" s="265"/>
      <c r="E15" s="265"/>
      <c r="F15" s="265"/>
      <c r="G15" s="265"/>
      <c r="H15" s="265"/>
      <c r="I15" s="265"/>
      <c r="J15" s="265"/>
    </row>
    <row r="16" spans="1:13">
      <c r="A16" s="141">
        <v>1</v>
      </c>
      <c r="B16" s="122" t="s">
        <v>118</v>
      </c>
      <c r="C16" s="122" t="s">
        <v>119</v>
      </c>
      <c r="D16" s="126">
        <v>82.1</v>
      </c>
      <c r="E16" s="134">
        <f t="shared" ref="E16" si="2">L16/D16</f>
        <v>0.79675974957199625</v>
      </c>
      <c r="F16" s="122" t="s">
        <v>8</v>
      </c>
      <c r="G16" s="149">
        <v>60</v>
      </c>
      <c r="H16" s="150">
        <v>67.5</v>
      </c>
      <c r="I16" s="150">
        <v>72.5</v>
      </c>
      <c r="J16" s="89"/>
      <c r="K16" s="89">
        <v>72.5</v>
      </c>
      <c r="L16" s="110">
        <f t="shared" ref="L16" si="3">500/(594.31747775582-27.23842536447*D16+0.82112226871*D16*D16-0.00930733913*D16*D16*D16+0.00004731582*D16*D16*D16*D16-0.00000009054*D16*D16*D16*D16*D16)*K16</f>
        <v>65.413975439860891</v>
      </c>
      <c r="M16" s="19" t="s">
        <v>148</v>
      </c>
    </row>
    <row r="17" spans="1:13">
      <c r="A17" s="142">
        <v>2</v>
      </c>
      <c r="B17" s="124" t="s">
        <v>120</v>
      </c>
      <c r="C17" s="124" t="s">
        <v>121</v>
      </c>
      <c r="D17" s="128">
        <v>82.25</v>
      </c>
      <c r="E17" s="135">
        <f>L17/D17</f>
        <v>0.76714649799322643</v>
      </c>
      <c r="F17" s="124" t="s">
        <v>7</v>
      </c>
      <c r="G17" s="151">
        <v>65</v>
      </c>
      <c r="H17" s="151">
        <v>67.5</v>
      </c>
      <c r="I17" s="151">
        <v>70</v>
      </c>
      <c r="J17" s="90"/>
      <c r="K17" s="90">
        <v>70</v>
      </c>
      <c r="L17" s="112">
        <f>500/(594.31747775582-27.23842536447*D17+0.82112226871*D17*D17-0.00930733913*D17*D17*D17+0.00004731582*D17*D17*D17*D17-0.00000009054*D17*D17*D17*D17*D17)*K17</f>
        <v>63.09779945994287</v>
      </c>
      <c r="M17" s="113" t="s">
        <v>148</v>
      </c>
    </row>
    <row r="18" spans="1:13">
      <c r="A18" s="143">
        <v>3</v>
      </c>
      <c r="B18" s="123" t="s">
        <v>44</v>
      </c>
      <c r="C18" s="123" t="s">
        <v>45</v>
      </c>
      <c r="D18" s="127">
        <v>80.400000000000006</v>
      </c>
      <c r="E18" s="136">
        <f t="shared" ref="E18" si="4">L18/D18</f>
        <v>0.70933311484134687</v>
      </c>
      <c r="F18" s="123" t="s">
        <v>7</v>
      </c>
      <c r="G18" s="152">
        <v>50</v>
      </c>
      <c r="H18" s="152">
        <v>62.5</v>
      </c>
      <c r="I18" s="153">
        <v>70</v>
      </c>
      <c r="J18" s="91"/>
      <c r="K18" s="91">
        <v>62.5</v>
      </c>
      <c r="L18" s="111">
        <f t="shared" ref="L18" si="5">500/(594.31747775582-27.23842536447*D18+0.82112226871*D18*D18-0.00930733913*D18*D18*D18+0.00004731582*D18*D18*D18*D18-0.00000009054*D18*D18*D18*D18*D18)*K18</f>
        <v>57.030382433244291</v>
      </c>
      <c r="M18" s="105" t="s">
        <v>148</v>
      </c>
    </row>
    <row r="19" spans="1:13">
      <c r="B19" s="17" t="s">
        <v>39</v>
      </c>
    </row>
    <row r="20" spans="1:13" ht="16">
      <c r="A20" s="265" t="s">
        <v>43</v>
      </c>
      <c r="B20" s="265"/>
      <c r="C20" s="265"/>
      <c r="D20" s="265"/>
      <c r="E20" s="265"/>
      <c r="F20" s="265"/>
      <c r="G20" s="265"/>
      <c r="H20" s="265"/>
      <c r="I20" s="265"/>
      <c r="J20" s="265"/>
    </row>
    <row r="21" spans="1:13">
      <c r="A21" s="107">
        <v>1</v>
      </c>
      <c r="B21" s="24" t="s">
        <v>122</v>
      </c>
      <c r="C21" s="24" t="s">
        <v>123</v>
      </c>
      <c r="D21" s="108">
        <v>83.5</v>
      </c>
      <c r="E21" s="130">
        <f t="shared" ref="E21" si="6">L21/D21</f>
        <v>0.66947600115251882</v>
      </c>
      <c r="F21" s="24" t="s">
        <v>8</v>
      </c>
      <c r="G21" s="145">
        <v>50</v>
      </c>
      <c r="H21" s="154">
        <v>62.5</v>
      </c>
      <c r="I21" s="145">
        <v>62.5</v>
      </c>
      <c r="J21" s="71"/>
      <c r="K21" s="71">
        <v>62.5</v>
      </c>
      <c r="L21" s="48">
        <f t="shared" ref="L21" si="7">500/(594.31747775582-27.23842536447*D21+0.82112226871*D21*D21-0.00930733913*D21*D21*D21+0.00004731582*D21*D21*D21*D21-0.00000009054*D21*D21*D21*D21*D21)*K21</f>
        <v>55.901246096235326</v>
      </c>
      <c r="M21" s="24" t="s">
        <v>148</v>
      </c>
    </row>
    <row r="22" spans="1:13">
      <c r="B22" s="17" t="s">
        <v>39</v>
      </c>
    </row>
    <row r="23" spans="1:13">
      <c r="B23" s="17" t="s">
        <v>39</v>
      </c>
      <c r="C23" s="11"/>
      <c r="D23" s="129"/>
      <c r="E23" s="51"/>
      <c r="F23" s="11"/>
      <c r="H23" s="137"/>
      <c r="I23" s="38"/>
      <c r="J23" s="38"/>
      <c r="K23" s="38"/>
      <c r="L23" s="53"/>
      <c r="M23" s="25"/>
    </row>
    <row r="24" spans="1:13">
      <c r="B24" s="17" t="s">
        <v>39</v>
      </c>
      <c r="C24" s="11"/>
      <c r="D24" s="129"/>
      <c r="E24" s="51"/>
      <c r="F24" s="11"/>
      <c r="H24" s="137"/>
      <c r="I24" s="38"/>
      <c r="J24" s="38"/>
      <c r="K24" s="38"/>
      <c r="L24" s="53"/>
      <c r="M24" s="25"/>
    </row>
    <row r="25" spans="1:13">
      <c r="B25" s="17" t="s">
        <v>39</v>
      </c>
      <c r="C25" s="11"/>
      <c r="D25" s="129"/>
      <c r="E25" s="51"/>
      <c r="F25" s="11"/>
      <c r="H25" s="137"/>
      <c r="I25" s="38"/>
      <c r="J25" s="38"/>
      <c r="K25" s="38"/>
      <c r="L25" s="53"/>
      <c r="M25" s="25"/>
    </row>
    <row r="26" spans="1:13">
      <c r="B26" s="17" t="s">
        <v>39</v>
      </c>
      <c r="C26" s="11"/>
      <c r="D26" s="129"/>
      <c r="E26" s="51"/>
      <c r="F26" s="11"/>
      <c r="H26" s="137"/>
      <c r="I26" s="38"/>
      <c r="J26" s="38"/>
      <c r="K26" s="38"/>
      <c r="L26" s="53"/>
      <c r="M26" s="25"/>
    </row>
    <row r="27" spans="1:13">
      <c r="B27" s="17" t="s">
        <v>39</v>
      </c>
      <c r="C27" s="11"/>
      <c r="D27" s="129"/>
      <c r="E27" s="51"/>
      <c r="F27" s="11"/>
      <c r="H27" s="137"/>
      <c r="I27" s="38"/>
      <c r="J27" s="38"/>
      <c r="K27" s="38"/>
      <c r="L27" s="53"/>
      <c r="M27" s="25"/>
    </row>
    <row r="28" spans="1:13">
      <c r="B28" s="17" t="s">
        <v>39</v>
      </c>
      <c r="C28" s="11"/>
      <c r="D28" s="129"/>
      <c r="E28" s="51"/>
      <c r="F28" s="11"/>
      <c r="H28" s="137"/>
      <c r="I28" s="38"/>
      <c r="J28" s="38"/>
      <c r="K28" s="38"/>
      <c r="L28" s="53"/>
      <c r="M28" s="25"/>
    </row>
    <row r="29" spans="1:13">
      <c r="B29" s="17" t="s">
        <v>39</v>
      </c>
      <c r="C29" s="11"/>
      <c r="D29" s="129"/>
      <c r="E29" s="51"/>
      <c r="F29" s="11"/>
      <c r="H29" s="137"/>
      <c r="I29" s="38"/>
      <c r="J29" s="38"/>
      <c r="K29" s="38"/>
      <c r="L29" s="53"/>
      <c r="M29" s="25"/>
    </row>
    <row r="30" spans="1:13">
      <c r="B30" s="17" t="s">
        <v>39</v>
      </c>
      <c r="C30" s="11"/>
      <c r="D30" s="129"/>
      <c r="E30" s="51"/>
      <c r="F30" s="11"/>
      <c r="H30" s="137"/>
      <c r="I30" s="38"/>
      <c r="J30" s="38"/>
      <c r="K30" s="38"/>
      <c r="L30" s="53"/>
      <c r="M30" s="25"/>
    </row>
    <row r="31" spans="1:13">
      <c r="B31" s="17" t="s">
        <v>39</v>
      </c>
      <c r="C31" s="11"/>
      <c r="D31" s="129"/>
      <c r="E31" s="51"/>
      <c r="F31" s="11"/>
      <c r="H31" s="137"/>
      <c r="I31" s="38"/>
      <c r="J31" s="38"/>
      <c r="K31" s="38"/>
      <c r="L31" s="53"/>
      <c r="M31" s="25"/>
    </row>
    <row r="32" spans="1:13">
      <c r="B32" s="17" t="s">
        <v>39</v>
      </c>
      <c r="C32" s="11"/>
      <c r="D32" s="129"/>
      <c r="E32" s="51"/>
      <c r="F32" s="11"/>
      <c r="H32" s="137"/>
      <c r="I32" s="38"/>
      <c r="J32" s="38"/>
      <c r="K32" s="38"/>
      <c r="L32" s="53"/>
      <c r="M32" s="25"/>
    </row>
    <row r="33" spans="2:13">
      <c r="B33" s="17" t="s">
        <v>39</v>
      </c>
      <c r="C33" s="11"/>
      <c r="D33" s="129"/>
      <c r="E33" s="51"/>
      <c r="F33" s="11"/>
      <c r="H33" s="137"/>
      <c r="I33" s="38"/>
      <c r="J33" s="38"/>
      <c r="K33" s="38"/>
      <c r="L33" s="53"/>
      <c r="M33" s="25"/>
    </row>
    <row r="34" spans="2:13">
      <c r="B34" s="17" t="s">
        <v>39</v>
      </c>
      <c r="C34" s="11"/>
      <c r="D34" s="129"/>
      <c r="E34" s="51"/>
      <c r="F34" s="11"/>
      <c r="H34" s="137"/>
      <c r="I34" s="38"/>
      <c r="J34" s="38"/>
      <c r="K34" s="38"/>
      <c r="L34" s="53"/>
      <c r="M34" s="25"/>
    </row>
    <row r="35" spans="2:13">
      <c r="B35" s="17" t="s">
        <v>39</v>
      </c>
      <c r="C35" s="11"/>
      <c r="D35" s="129"/>
      <c r="E35" s="51"/>
      <c r="F35" s="11"/>
      <c r="H35" s="137"/>
      <c r="I35" s="38"/>
      <c r="J35" s="38"/>
      <c r="K35" s="38"/>
      <c r="L35" s="53"/>
      <c r="M35" s="25"/>
    </row>
    <row r="36" spans="2:13">
      <c r="B36" s="17" t="s">
        <v>39</v>
      </c>
      <c r="C36" s="11"/>
      <c r="D36" s="129"/>
      <c r="E36" s="51"/>
      <c r="F36" s="11"/>
      <c r="H36" s="137"/>
      <c r="I36" s="38"/>
      <c r="J36" s="38"/>
      <c r="K36" s="38"/>
      <c r="L36" s="53"/>
      <c r="M36" s="25"/>
    </row>
    <row r="37" spans="2:13">
      <c r="B37" s="17" t="s">
        <v>39</v>
      </c>
      <c r="C37" s="11"/>
      <c r="D37" s="129"/>
      <c r="E37" s="51"/>
      <c r="F37" s="11"/>
      <c r="H37" s="137"/>
      <c r="I37" s="38"/>
      <c r="J37" s="38"/>
      <c r="K37" s="38"/>
      <c r="L37" s="53"/>
      <c r="M37" s="25"/>
    </row>
    <row r="38" spans="2:13">
      <c r="B38" s="17" t="s">
        <v>39</v>
      </c>
      <c r="C38" s="11"/>
      <c r="D38" s="129"/>
      <c r="E38" s="51"/>
      <c r="F38" s="11"/>
      <c r="H38" s="137"/>
      <c r="I38" s="38"/>
      <c r="J38" s="38"/>
      <c r="K38" s="38"/>
      <c r="L38" s="53"/>
      <c r="M38" s="25"/>
    </row>
    <row r="39" spans="2:13">
      <c r="B39" s="17" t="s">
        <v>39</v>
      </c>
      <c r="C39" s="11"/>
      <c r="D39" s="129"/>
      <c r="E39" s="51"/>
      <c r="F39" s="11"/>
      <c r="H39" s="137"/>
      <c r="I39" s="38"/>
      <c r="J39" s="38"/>
      <c r="K39" s="38"/>
      <c r="L39" s="53"/>
      <c r="M39" s="25"/>
    </row>
    <row r="40" spans="2:13">
      <c r="B40" s="17" t="s">
        <v>39</v>
      </c>
      <c r="C40" s="11"/>
      <c r="D40" s="129"/>
      <c r="E40" s="51"/>
      <c r="F40" s="11"/>
      <c r="H40" s="137"/>
      <c r="I40" s="38"/>
      <c r="J40" s="38"/>
      <c r="K40" s="38"/>
      <c r="L40" s="53"/>
      <c r="M40" s="25"/>
    </row>
    <row r="41" spans="2:13">
      <c r="B41" s="17" t="s">
        <v>39</v>
      </c>
      <c r="C41" s="11"/>
      <c r="D41" s="129"/>
      <c r="E41" s="51"/>
      <c r="F41" s="11"/>
      <c r="H41" s="137"/>
      <c r="I41" s="38"/>
      <c r="J41" s="38"/>
      <c r="K41" s="38"/>
      <c r="L41" s="53"/>
      <c r="M41" s="25"/>
    </row>
    <row r="42" spans="2:13">
      <c r="B42" s="17" t="s">
        <v>39</v>
      </c>
      <c r="C42" s="11"/>
      <c r="D42" s="129"/>
      <c r="E42" s="51"/>
      <c r="F42" s="11"/>
      <c r="H42" s="137"/>
      <c r="I42" s="38"/>
      <c r="J42" s="38"/>
      <c r="K42" s="38"/>
      <c r="L42" s="53"/>
      <c r="M42" s="25"/>
    </row>
    <row r="43" spans="2:13">
      <c r="B43" s="17" t="s">
        <v>39</v>
      </c>
      <c r="C43" s="11"/>
      <c r="D43" s="129"/>
      <c r="E43" s="51"/>
      <c r="F43" s="11"/>
      <c r="H43" s="137"/>
      <c r="I43" s="38"/>
      <c r="J43" s="38"/>
      <c r="K43" s="38"/>
      <c r="L43" s="53"/>
      <c r="M43" s="25"/>
    </row>
    <row r="44" spans="2:13">
      <c r="B44" s="17" t="s">
        <v>39</v>
      </c>
      <c r="C44" s="11"/>
      <c r="D44" s="129"/>
      <c r="E44" s="51"/>
      <c r="F44" s="11"/>
      <c r="H44" s="137"/>
      <c r="I44" s="38"/>
      <c r="J44" s="38"/>
      <c r="K44" s="38"/>
      <c r="L44" s="53"/>
      <c r="M44" s="25"/>
    </row>
    <row r="45" spans="2:13">
      <c r="B45" s="17" t="s">
        <v>39</v>
      </c>
      <c r="C45" s="11"/>
      <c r="D45" s="129"/>
      <c r="E45" s="51"/>
      <c r="F45" s="11"/>
      <c r="H45" s="137"/>
      <c r="I45" s="38"/>
      <c r="J45" s="38"/>
      <c r="K45" s="38"/>
      <c r="L45" s="53"/>
      <c r="M45" s="25"/>
    </row>
    <row r="46" spans="2:13">
      <c r="B46" s="17" t="s">
        <v>39</v>
      </c>
      <c r="C46" s="11"/>
      <c r="D46" s="129"/>
      <c r="E46" s="51"/>
      <c r="F46" s="11"/>
      <c r="H46" s="137"/>
      <c r="I46" s="38"/>
      <c r="J46" s="38"/>
      <c r="K46" s="38"/>
      <c r="L46" s="53"/>
      <c r="M46" s="25"/>
    </row>
    <row r="47" spans="2:13">
      <c r="B47" s="17" t="s">
        <v>39</v>
      </c>
      <c r="C47" s="11"/>
      <c r="D47" s="129"/>
      <c r="E47" s="51"/>
      <c r="F47" s="11"/>
      <c r="H47" s="137"/>
      <c r="I47" s="38"/>
      <c r="J47" s="38"/>
      <c r="K47" s="38"/>
      <c r="L47" s="53"/>
      <c r="M47" s="25"/>
    </row>
    <row r="48" spans="2:13">
      <c r="B48" s="17" t="s">
        <v>39</v>
      </c>
      <c r="C48" s="11"/>
      <c r="D48" s="129"/>
      <c r="E48" s="51"/>
      <c r="F48" s="11"/>
      <c r="H48" s="137"/>
      <c r="I48" s="38"/>
      <c r="J48" s="38"/>
      <c r="K48" s="38"/>
      <c r="L48" s="53"/>
      <c r="M48" s="25"/>
    </row>
    <row r="49" spans="2:13">
      <c r="B49" s="17" t="s">
        <v>39</v>
      </c>
      <c r="C49" s="11"/>
      <c r="D49" s="129"/>
      <c r="E49" s="51"/>
      <c r="F49" s="11"/>
      <c r="H49" s="137"/>
      <c r="I49" s="38"/>
      <c r="J49" s="38"/>
      <c r="K49" s="38"/>
      <c r="L49" s="53"/>
      <c r="M49" s="25"/>
    </row>
  </sheetData>
  <mergeCells count="16">
    <mergeCell ref="A15:J15"/>
    <mergeCell ref="A20:J20"/>
    <mergeCell ref="M3:M4"/>
    <mergeCell ref="A5:J5"/>
    <mergeCell ref="A8:J8"/>
    <mergeCell ref="A11:J11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IPL Жим без экипировки </vt:lpstr>
      <vt:lpstr>IPL Тяга без экипировки</vt:lpstr>
      <vt:lpstr>СПР Подъем на бицепс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revision/>
  <dcterms:created xsi:type="dcterms:W3CDTF">2002-06-16T13:36:44Z</dcterms:created>
  <dcterms:modified xsi:type="dcterms:W3CDTF">2022-01-26T11:42:15Z</dcterms:modified>
</cp:coreProperties>
</file>